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2\OLD A5\3. SECTOR SKILLS ALLIANCES\1. MONITORING\2019\Reporting templates for website\"/>
    </mc:Choice>
  </mc:AlternateContent>
  <workbookProtection workbookAlgorithmName="SHA-512" workbookHashValue="J5PASXhjFPt0tPRM/uebYjRHnH2KmH8+phh9JG/BMghnoAZczIrvDU2YX2GCxGd6XAqsGpwDKi+VaklUrwjBVA==" workbookSaltValue="PlGjYJL9AdKfMfnZjRuYzg==" workbookSpinCount="100000" lockStructure="1"/>
  <bookViews>
    <workbookView xWindow="-7320" yWindow="156" windowWidth="19440" windowHeight="11220" tabRatio="720"/>
  </bookViews>
  <sheets>
    <sheet name="Final Statement" sheetId="3" r:id="rId1"/>
    <sheet name="II.Distribution of grant" sheetId="7" r:id="rId2"/>
    <sheet name="III. Project implementation sup" sheetId="1" r:id="rId3"/>
    <sheet name="IV. Mobility activities" sheetId="4" state="hidden" r:id="rId4"/>
    <sheet name="Ceiling - Project impl." sheetId="2" state="hidden" r:id="rId5"/>
    <sheet name="Translation" sheetId="5" state="hidden" r:id="rId6"/>
    <sheet name="Sheet1" sheetId="6" state="hidden" r:id="rId7"/>
    <sheet name="Sheet2" sheetId="8" state="hidden" r:id="rId8"/>
    <sheet name="Sheet3" sheetId="9" r:id="rId9"/>
  </sheets>
  <definedNames>
    <definedName name="_xlnm._FilterDatabase" localSheetId="7" hidden="1">Sheet2!$A$4:$E$119</definedName>
    <definedName name="Countries">'Ceiling - Project impl.'!$A$1:$A$201</definedName>
    <definedName name="_xlnm.Print_Area" localSheetId="4">'Ceiling - Project impl.'!$G$1</definedName>
    <definedName name="_xlnm.Print_Area" localSheetId="5">Translation!$A$2</definedName>
  </definedNames>
  <calcPr calcId="162913"/>
</workbook>
</file>

<file path=xl/calcChain.xml><?xml version="1.0" encoding="utf-8"?>
<calcChain xmlns="http://schemas.openxmlformats.org/spreadsheetml/2006/main">
  <c r="AS110" i="1" l="1"/>
  <c r="AQ110" i="1"/>
  <c r="AM110" i="1"/>
  <c r="AK110" i="1"/>
  <c r="AG110" i="1"/>
  <c r="AE110" i="1"/>
  <c r="AA110" i="1"/>
  <c r="Y110" i="1"/>
  <c r="V110" i="1"/>
  <c r="T110" i="1"/>
  <c r="U110" i="1" s="1"/>
  <c r="P110" i="1"/>
  <c r="Q110" i="1" s="1"/>
  <c r="L110" i="1"/>
  <c r="M110" i="1" s="1"/>
  <c r="H110" i="1"/>
  <c r="I110" i="1" s="1"/>
  <c r="D110" i="1"/>
  <c r="C110" i="1"/>
  <c r="B110" i="1"/>
  <c r="AS109" i="1"/>
  <c r="AQ109" i="1"/>
  <c r="AM109" i="1"/>
  <c r="AK109" i="1"/>
  <c r="AG109" i="1"/>
  <c r="AE109" i="1"/>
  <c r="AA109" i="1"/>
  <c r="Y109" i="1"/>
  <c r="V109" i="1"/>
  <c r="T109" i="1"/>
  <c r="U109" i="1" s="1"/>
  <c r="P109" i="1"/>
  <c r="Q109" i="1" s="1"/>
  <c r="L109" i="1"/>
  <c r="M109" i="1" s="1"/>
  <c r="I109" i="1"/>
  <c r="H109" i="1"/>
  <c r="D109" i="1"/>
  <c r="C109" i="1"/>
  <c r="B109" i="1"/>
  <c r="AS108" i="1"/>
  <c r="AQ108" i="1"/>
  <c r="AM108" i="1"/>
  <c r="AK108" i="1"/>
  <c r="AG108" i="1"/>
  <c r="AE108" i="1"/>
  <c r="AA108" i="1"/>
  <c r="Y108" i="1"/>
  <c r="V108" i="1"/>
  <c r="T108" i="1"/>
  <c r="U108" i="1" s="1"/>
  <c r="P108" i="1"/>
  <c r="Q108" i="1" s="1"/>
  <c r="L108" i="1"/>
  <c r="M108" i="1" s="1"/>
  <c r="H108" i="1"/>
  <c r="I108" i="1" s="1"/>
  <c r="D108" i="1"/>
  <c r="C108" i="1"/>
  <c r="B108" i="1"/>
  <c r="AS107" i="1"/>
  <c r="AQ107" i="1"/>
  <c r="AM107" i="1"/>
  <c r="AK107" i="1"/>
  <c r="AG107" i="1"/>
  <c r="AE107" i="1"/>
  <c r="AA107" i="1"/>
  <c r="Y107" i="1"/>
  <c r="V107" i="1"/>
  <c r="T107" i="1"/>
  <c r="U107" i="1" s="1"/>
  <c r="P107" i="1"/>
  <c r="Q107" i="1" s="1"/>
  <c r="L107" i="1"/>
  <c r="M107" i="1" s="1"/>
  <c r="H107" i="1"/>
  <c r="I107" i="1" s="1"/>
  <c r="D107" i="1"/>
  <c r="C107" i="1"/>
  <c r="B107" i="1"/>
  <c r="AS106" i="1"/>
  <c r="AQ106" i="1"/>
  <c r="AM106" i="1"/>
  <c r="AK106" i="1"/>
  <c r="AG106" i="1"/>
  <c r="AE106" i="1"/>
  <c r="AA106" i="1"/>
  <c r="Y106" i="1"/>
  <c r="V106" i="1"/>
  <c r="T106" i="1"/>
  <c r="U106" i="1" s="1"/>
  <c r="P106" i="1"/>
  <c r="Q106" i="1" s="1"/>
  <c r="L106" i="1"/>
  <c r="M106" i="1" s="1"/>
  <c r="H106" i="1"/>
  <c r="I106" i="1" s="1"/>
  <c r="D106" i="1"/>
  <c r="C106" i="1"/>
  <c r="B106" i="1"/>
  <c r="AS105" i="1"/>
  <c r="AQ105" i="1"/>
  <c r="AM105" i="1"/>
  <c r="AK105" i="1"/>
  <c r="AG105" i="1"/>
  <c r="AE105" i="1"/>
  <c r="AA105" i="1"/>
  <c r="Y105" i="1"/>
  <c r="V105" i="1"/>
  <c r="T105" i="1"/>
  <c r="U105" i="1" s="1"/>
  <c r="P105" i="1"/>
  <c r="Q105" i="1" s="1"/>
  <c r="L105" i="1"/>
  <c r="M105" i="1" s="1"/>
  <c r="H105" i="1"/>
  <c r="I105" i="1" s="1"/>
  <c r="D105" i="1"/>
  <c r="C105" i="1"/>
  <c r="B105" i="1"/>
  <c r="AV104" i="1"/>
  <c r="AS104" i="1"/>
  <c r="AQ104" i="1"/>
  <c r="AM104" i="1"/>
  <c r="AK104" i="1"/>
  <c r="AG104" i="1"/>
  <c r="AE104" i="1"/>
  <c r="AA104" i="1"/>
  <c r="Y104" i="1"/>
  <c r="AB104" i="1" s="1"/>
  <c r="V104" i="1"/>
  <c r="T104" i="1"/>
  <c r="U104" i="1" s="1"/>
  <c r="P104" i="1"/>
  <c r="Q104" i="1" s="1"/>
  <c r="L104" i="1"/>
  <c r="M104" i="1" s="1"/>
  <c r="H104" i="1"/>
  <c r="I104" i="1" s="1"/>
  <c r="D104" i="1"/>
  <c r="C104" i="1"/>
  <c r="B104" i="1"/>
  <c r="AS103" i="1"/>
  <c r="AQ103" i="1"/>
  <c r="AM103" i="1"/>
  <c r="AK103" i="1"/>
  <c r="AG103" i="1"/>
  <c r="AE103" i="1"/>
  <c r="AA103" i="1"/>
  <c r="Y103" i="1"/>
  <c r="AB103" i="1" s="1"/>
  <c r="V103" i="1"/>
  <c r="T103" i="1"/>
  <c r="U103" i="1" s="1"/>
  <c r="P103" i="1"/>
  <c r="Q103" i="1" s="1"/>
  <c r="L103" i="1"/>
  <c r="M103" i="1" s="1"/>
  <c r="H103" i="1"/>
  <c r="I103" i="1" s="1"/>
  <c r="D103" i="1"/>
  <c r="C103" i="1"/>
  <c r="B103" i="1"/>
  <c r="AS102" i="1"/>
  <c r="AQ102" i="1"/>
  <c r="AM102" i="1"/>
  <c r="AK102" i="1"/>
  <c r="AG102" i="1"/>
  <c r="AE102" i="1"/>
  <c r="AA102" i="1"/>
  <c r="Y102" i="1"/>
  <c r="V102" i="1"/>
  <c r="T102" i="1"/>
  <c r="U102" i="1" s="1"/>
  <c r="Q102" i="1"/>
  <c r="P102" i="1"/>
  <c r="L102" i="1"/>
  <c r="M102" i="1" s="1"/>
  <c r="H102" i="1"/>
  <c r="I102" i="1" s="1"/>
  <c r="D102" i="1"/>
  <c r="C102" i="1"/>
  <c r="B102" i="1"/>
  <c r="AS101" i="1"/>
  <c r="AQ101" i="1"/>
  <c r="AM101" i="1"/>
  <c r="AK101" i="1"/>
  <c r="AG101" i="1"/>
  <c r="AE101" i="1"/>
  <c r="AA101" i="1"/>
  <c r="Y101" i="1"/>
  <c r="V101" i="1"/>
  <c r="T101" i="1"/>
  <c r="U101" i="1" s="1"/>
  <c r="P101" i="1"/>
  <c r="Q101" i="1" s="1"/>
  <c r="L101" i="1"/>
  <c r="M101" i="1" s="1"/>
  <c r="H101" i="1"/>
  <c r="I101" i="1" s="1"/>
  <c r="D101" i="1"/>
  <c r="C101" i="1"/>
  <c r="B101" i="1"/>
  <c r="AS100" i="1"/>
  <c r="AQ100" i="1"/>
  <c r="AM100" i="1"/>
  <c r="AK100" i="1"/>
  <c r="AG100" i="1"/>
  <c r="AE100" i="1"/>
  <c r="AA100" i="1"/>
  <c r="Y100" i="1"/>
  <c r="V100" i="1"/>
  <c r="T100" i="1"/>
  <c r="U100" i="1" s="1"/>
  <c r="P100" i="1"/>
  <c r="Q100" i="1" s="1"/>
  <c r="L100" i="1"/>
  <c r="M100" i="1" s="1"/>
  <c r="H100" i="1"/>
  <c r="I100" i="1" s="1"/>
  <c r="D100" i="1"/>
  <c r="C100" i="1"/>
  <c r="B100" i="1"/>
  <c r="AS99" i="1"/>
  <c r="AQ99" i="1"/>
  <c r="AM99" i="1"/>
  <c r="AK99" i="1"/>
  <c r="AG99" i="1"/>
  <c r="AE99" i="1"/>
  <c r="AA99" i="1"/>
  <c r="Y99" i="1"/>
  <c r="V99" i="1"/>
  <c r="T99" i="1"/>
  <c r="U99" i="1" s="1"/>
  <c r="Q99" i="1"/>
  <c r="P99" i="1"/>
  <c r="L99" i="1"/>
  <c r="M99" i="1" s="1"/>
  <c r="H99" i="1"/>
  <c r="I99" i="1" s="1"/>
  <c r="D99" i="1"/>
  <c r="C99" i="1"/>
  <c r="B99" i="1"/>
  <c r="AS98" i="1"/>
  <c r="AQ98" i="1"/>
  <c r="AM98" i="1"/>
  <c r="AK98" i="1"/>
  <c r="AG98" i="1"/>
  <c r="AE98" i="1"/>
  <c r="AA98" i="1"/>
  <c r="Y98" i="1"/>
  <c r="V98" i="1"/>
  <c r="T98" i="1"/>
  <c r="U98" i="1" s="1"/>
  <c r="P98" i="1"/>
  <c r="Q98" i="1" s="1"/>
  <c r="L98" i="1"/>
  <c r="M98" i="1" s="1"/>
  <c r="H98" i="1"/>
  <c r="I98" i="1" s="1"/>
  <c r="D98" i="1"/>
  <c r="C98" i="1"/>
  <c r="B98" i="1"/>
  <c r="AS97" i="1"/>
  <c r="AQ97" i="1"/>
  <c r="AM97" i="1"/>
  <c r="AK97" i="1"/>
  <c r="AG97" i="1"/>
  <c r="AE97" i="1"/>
  <c r="AA97" i="1"/>
  <c r="Y97" i="1"/>
  <c r="V97" i="1"/>
  <c r="T97" i="1"/>
  <c r="U97" i="1" s="1"/>
  <c r="P97" i="1"/>
  <c r="Q97" i="1" s="1"/>
  <c r="L97" i="1"/>
  <c r="M97" i="1" s="1"/>
  <c r="H97" i="1"/>
  <c r="I97" i="1" s="1"/>
  <c r="D97" i="1"/>
  <c r="C97" i="1"/>
  <c r="B97" i="1"/>
  <c r="AV96" i="1"/>
  <c r="AS96" i="1"/>
  <c r="AQ96" i="1"/>
  <c r="AM96" i="1"/>
  <c r="AK96" i="1"/>
  <c r="AG96" i="1"/>
  <c r="AE96" i="1"/>
  <c r="AA96" i="1"/>
  <c r="Y96" i="1"/>
  <c r="V96" i="1"/>
  <c r="T96" i="1"/>
  <c r="U96" i="1" s="1"/>
  <c r="Q96" i="1"/>
  <c r="P96" i="1"/>
  <c r="L96" i="1"/>
  <c r="M96" i="1" s="1"/>
  <c r="H96" i="1"/>
  <c r="I96" i="1" s="1"/>
  <c r="D96" i="1"/>
  <c r="C96" i="1"/>
  <c r="B96" i="1"/>
  <c r="AS95" i="1"/>
  <c r="AQ95" i="1"/>
  <c r="AM95" i="1"/>
  <c r="AK95" i="1"/>
  <c r="AG95" i="1"/>
  <c r="AE95" i="1"/>
  <c r="AA95" i="1"/>
  <c r="Y95" i="1"/>
  <c r="V95" i="1"/>
  <c r="T95" i="1"/>
  <c r="U95" i="1" s="1"/>
  <c r="P95" i="1"/>
  <c r="Q95" i="1" s="1"/>
  <c r="L95" i="1"/>
  <c r="M95" i="1" s="1"/>
  <c r="H95" i="1"/>
  <c r="I95" i="1" s="1"/>
  <c r="D95" i="1"/>
  <c r="C95" i="1"/>
  <c r="B95" i="1"/>
  <c r="AS94" i="1"/>
  <c r="AQ94" i="1"/>
  <c r="AM94" i="1"/>
  <c r="AK94" i="1"/>
  <c r="AG94" i="1"/>
  <c r="AE94" i="1"/>
  <c r="AA94" i="1"/>
  <c r="Y94" i="1"/>
  <c r="V94" i="1"/>
  <c r="T94" i="1"/>
  <c r="U94" i="1" s="1"/>
  <c r="P94" i="1"/>
  <c r="Q94" i="1" s="1"/>
  <c r="L94" i="1"/>
  <c r="M94" i="1" s="1"/>
  <c r="H94" i="1"/>
  <c r="I94" i="1" s="1"/>
  <c r="D94" i="1"/>
  <c r="C94" i="1"/>
  <c r="B94" i="1"/>
  <c r="AS93" i="1"/>
  <c r="AT93" i="1" s="1"/>
  <c r="AQ93" i="1"/>
  <c r="AV93" i="1" s="1"/>
  <c r="AM93" i="1"/>
  <c r="AN93" i="1" s="1"/>
  <c r="AK93" i="1"/>
  <c r="AH93" i="1"/>
  <c r="AG93" i="1"/>
  <c r="AE93" i="1"/>
  <c r="AA93" i="1"/>
  <c r="AB93" i="1" s="1"/>
  <c r="Y93" i="1"/>
  <c r="V93" i="1"/>
  <c r="T93" i="1"/>
  <c r="U93" i="1" s="1"/>
  <c r="P93" i="1"/>
  <c r="Q93" i="1" s="1"/>
  <c r="L93" i="1"/>
  <c r="M93" i="1" s="1"/>
  <c r="H93" i="1"/>
  <c r="I93" i="1" s="1"/>
  <c r="D93" i="1"/>
  <c r="C93" i="1"/>
  <c r="B93" i="1"/>
  <c r="AS92" i="1"/>
  <c r="AT92" i="1" s="1"/>
  <c r="AQ92" i="1"/>
  <c r="AV92" i="1" s="1"/>
  <c r="AM92" i="1"/>
  <c r="AN92" i="1" s="1"/>
  <c r="AK92" i="1"/>
  <c r="AG92" i="1"/>
  <c r="AH92" i="1" s="1"/>
  <c r="AE92" i="1"/>
  <c r="AA92" i="1"/>
  <c r="AB92" i="1" s="1"/>
  <c r="Y92" i="1"/>
  <c r="V92" i="1"/>
  <c r="T92" i="1"/>
  <c r="U92" i="1" s="1"/>
  <c r="P92" i="1"/>
  <c r="Q92" i="1" s="1"/>
  <c r="L92" i="1"/>
  <c r="M92" i="1" s="1"/>
  <c r="H92" i="1"/>
  <c r="I92" i="1" s="1"/>
  <c r="D92" i="1"/>
  <c r="C92" i="1"/>
  <c r="B92" i="1"/>
  <c r="AS91" i="1"/>
  <c r="AT91" i="1" s="1"/>
  <c r="AQ91" i="1"/>
  <c r="AV91" i="1" s="1"/>
  <c r="AM91" i="1"/>
  <c r="AN91" i="1" s="1"/>
  <c r="AK91" i="1"/>
  <c r="AG91" i="1"/>
  <c r="AH91" i="1" s="1"/>
  <c r="AE91" i="1"/>
  <c r="AB91" i="1"/>
  <c r="AA91" i="1"/>
  <c r="Y91" i="1"/>
  <c r="V91" i="1"/>
  <c r="T91" i="1"/>
  <c r="U91" i="1" s="1"/>
  <c r="P91" i="1"/>
  <c r="Q91" i="1" s="1"/>
  <c r="L91" i="1"/>
  <c r="M91" i="1" s="1"/>
  <c r="H91" i="1"/>
  <c r="I91" i="1" s="1"/>
  <c r="D91" i="1"/>
  <c r="C91" i="1"/>
  <c r="B91" i="1"/>
  <c r="AS90" i="1"/>
  <c r="AT90" i="1" s="1"/>
  <c r="AQ90" i="1"/>
  <c r="AV90" i="1" s="1"/>
  <c r="AM90" i="1"/>
  <c r="AN90" i="1" s="1"/>
  <c r="AK90" i="1"/>
  <c r="AG90" i="1"/>
  <c r="AH90" i="1" s="1"/>
  <c r="AE90" i="1"/>
  <c r="AA90" i="1"/>
  <c r="AB90" i="1" s="1"/>
  <c r="Y90" i="1"/>
  <c r="V90" i="1"/>
  <c r="T90" i="1"/>
  <c r="U90" i="1" s="1"/>
  <c r="P90" i="1"/>
  <c r="Q90" i="1" s="1"/>
  <c r="L90" i="1"/>
  <c r="M90" i="1" s="1"/>
  <c r="H90" i="1"/>
  <c r="I90" i="1" s="1"/>
  <c r="D90" i="1"/>
  <c r="C90" i="1"/>
  <c r="B90" i="1"/>
  <c r="AS89" i="1"/>
  <c r="AT89" i="1" s="1"/>
  <c r="AQ89" i="1"/>
  <c r="AV89" i="1" s="1"/>
  <c r="AM89" i="1"/>
  <c r="AN89" i="1" s="1"/>
  <c r="AK89" i="1"/>
  <c r="AG89" i="1"/>
  <c r="AH89" i="1" s="1"/>
  <c r="AE89" i="1"/>
  <c r="AA89" i="1"/>
  <c r="AB89" i="1" s="1"/>
  <c r="Y89" i="1"/>
  <c r="V89" i="1"/>
  <c r="T89" i="1"/>
  <c r="U89" i="1" s="1"/>
  <c r="P89" i="1"/>
  <c r="Q89" i="1" s="1"/>
  <c r="L89" i="1"/>
  <c r="M89" i="1" s="1"/>
  <c r="AI89" i="1" s="1"/>
  <c r="H89" i="1"/>
  <c r="I89" i="1" s="1"/>
  <c r="D89" i="1"/>
  <c r="C89" i="1"/>
  <c r="B89" i="1"/>
  <c r="AS88" i="1"/>
  <c r="AT88" i="1" s="1"/>
  <c r="AQ88" i="1"/>
  <c r="AV88" i="1" s="1"/>
  <c r="AM88" i="1"/>
  <c r="AN88" i="1" s="1"/>
  <c r="AK88" i="1"/>
  <c r="AG88" i="1"/>
  <c r="AH88" i="1" s="1"/>
  <c r="AE88" i="1"/>
  <c r="AA88" i="1"/>
  <c r="AB88" i="1" s="1"/>
  <c r="Y88" i="1"/>
  <c r="V88" i="1"/>
  <c r="T88" i="1"/>
  <c r="U88" i="1" s="1"/>
  <c r="P88" i="1"/>
  <c r="Q88" i="1" s="1"/>
  <c r="L88" i="1"/>
  <c r="M88" i="1" s="1"/>
  <c r="H88" i="1"/>
  <c r="I88" i="1" s="1"/>
  <c r="D88" i="1"/>
  <c r="C88" i="1"/>
  <c r="B88" i="1"/>
  <c r="AS87" i="1"/>
  <c r="AT87" i="1" s="1"/>
  <c r="AQ87" i="1"/>
  <c r="AV87" i="1" s="1"/>
  <c r="AM87" i="1"/>
  <c r="AN87" i="1" s="1"/>
  <c r="AK87" i="1"/>
  <c r="AG87" i="1"/>
  <c r="AH87" i="1" s="1"/>
  <c r="AE87" i="1"/>
  <c r="AA87" i="1"/>
  <c r="AB87" i="1" s="1"/>
  <c r="Y87" i="1"/>
  <c r="V87" i="1"/>
  <c r="T87" i="1"/>
  <c r="U87" i="1" s="1"/>
  <c r="P87" i="1"/>
  <c r="Q87" i="1" s="1"/>
  <c r="L87" i="1"/>
  <c r="M87" i="1" s="1"/>
  <c r="H87" i="1"/>
  <c r="I87" i="1" s="1"/>
  <c r="D87" i="1"/>
  <c r="C87" i="1"/>
  <c r="B87" i="1"/>
  <c r="AV86" i="1"/>
  <c r="AS86" i="1"/>
  <c r="AQ86" i="1"/>
  <c r="AM86" i="1"/>
  <c r="AK86" i="1"/>
  <c r="AG86" i="1"/>
  <c r="AE86" i="1"/>
  <c r="AA86" i="1"/>
  <c r="Y86" i="1"/>
  <c r="V86" i="1"/>
  <c r="T86" i="1"/>
  <c r="U86" i="1" s="1"/>
  <c r="P86" i="1"/>
  <c r="Q86" i="1" s="1"/>
  <c r="L86" i="1"/>
  <c r="M86" i="1" s="1"/>
  <c r="H86" i="1"/>
  <c r="I86" i="1" s="1"/>
  <c r="D86" i="1"/>
  <c r="C86" i="1"/>
  <c r="B86" i="1"/>
  <c r="AS85" i="1"/>
  <c r="AQ85" i="1"/>
  <c r="AM85" i="1"/>
  <c r="AK85" i="1"/>
  <c r="AG85" i="1"/>
  <c r="AE85" i="1"/>
  <c r="AA85" i="1"/>
  <c r="Y85" i="1"/>
  <c r="V85" i="1"/>
  <c r="T85" i="1"/>
  <c r="U85" i="1" s="1"/>
  <c r="P85" i="1"/>
  <c r="Q85" i="1" s="1"/>
  <c r="L85" i="1"/>
  <c r="M85" i="1" s="1"/>
  <c r="H85" i="1"/>
  <c r="I85" i="1" s="1"/>
  <c r="D85" i="1"/>
  <c r="C85" i="1"/>
  <c r="B85" i="1"/>
  <c r="AS84" i="1"/>
  <c r="AT84" i="1" s="1"/>
  <c r="AQ84" i="1"/>
  <c r="AV84" i="1" s="1"/>
  <c r="AM84" i="1"/>
  <c r="AN84" i="1" s="1"/>
  <c r="AK84" i="1"/>
  <c r="AG84" i="1"/>
  <c r="AH84" i="1" s="1"/>
  <c r="AE84" i="1"/>
  <c r="AA84" i="1"/>
  <c r="AB84" i="1" s="1"/>
  <c r="Y84" i="1"/>
  <c r="V84" i="1"/>
  <c r="T84" i="1"/>
  <c r="U84" i="1" s="1"/>
  <c r="P84" i="1"/>
  <c r="Q84" i="1" s="1"/>
  <c r="L84" i="1"/>
  <c r="M84" i="1" s="1"/>
  <c r="H84" i="1"/>
  <c r="I84" i="1" s="1"/>
  <c r="D84" i="1"/>
  <c r="C84" i="1"/>
  <c r="B84" i="1"/>
  <c r="AS83" i="1"/>
  <c r="AT83" i="1" s="1"/>
  <c r="AQ83" i="1"/>
  <c r="AV83" i="1" s="1"/>
  <c r="AN83" i="1"/>
  <c r="AM83" i="1"/>
  <c r="AK83" i="1"/>
  <c r="AG83" i="1"/>
  <c r="AH83" i="1" s="1"/>
  <c r="AE83" i="1"/>
  <c r="AA83" i="1"/>
  <c r="AB83" i="1" s="1"/>
  <c r="Y83" i="1"/>
  <c r="V83" i="1"/>
  <c r="T83" i="1"/>
  <c r="U83" i="1" s="1"/>
  <c r="P83" i="1"/>
  <c r="Q83" i="1" s="1"/>
  <c r="L83" i="1"/>
  <c r="M83" i="1" s="1"/>
  <c r="H83" i="1"/>
  <c r="I83" i="1" s="1"/>
  <c r="D83" i="1"/>
  <c r="C83" i="1"/>
  <c r="B83" i="1"/>
  <c r="AS82" i="1"/>
  <c r="AQ82" i="1"/>
  <c r="AM82" i="1"/>
  <c r="AK82" i="1"/>
  <c r="AG82" i="1"/>
  <c r="AE82" i="1"/>
  <c r="AA82" i="1"/>
  <c r="Y82" i="1"/>
  <c r="V82" i="1"/>
  <c r="T82" i="1"/>
  <c r="U82" i="1" s="1"/>
  <c r="P82" i="1"/>
  <c r="Q82" i="1" s="1"/>
  <c r="L82" i="1"/>
  <c r="M82" i="1" s="1"/>
  <c r="H82" i="1"/>
  <c r="I82" i="1" s="1"/>
  <c r="D82" i="1"/>
  <c r="C82" i="1"/>
  <c r="B82" i="1"/>
  <c r="AS81" i="1"/>
  <c r="AQ81" i="1"/>
  <c r="AM81" i="1"/>
  <c r="AK81" i="1"/>
  <c r="AG81" i="1"/>
  <c r="AE81" i="1"/>
  <c r="AA81" i="1"/>
  <c r="Y81" i="1"/>
  <c r="V81" i="1"/>
  <c r="T81" i="1"/>
  <c r="U81" i="1" s="1"/>
  <c r="P81" i="1"/>
  <c r="Q81" i="1" s="1"/>
  <c r="L81" i="1"/>
  <c r="M81" i="1" s="1"/>
  <c r="H81" i="1"/>
  <c r="I81" i="1" s="1"/>
  <c r="D81" i="1"/>
  <c r="C81" i="1"/>
  <c r="B81" i="1"/>
  <c r="AS80" i="1"/>
  <c r="AT80" i="1" s="1"/>
  <c r="AQ80" i="1"/>
  <c r="AV80" i="1" s="1"/>
  <c r="AM80" i="1"/>
  <c r="AN80" i="1" s="1"/>
  <c r="AK80" i="1"/>
  <c r="AH80" i="1"/>
  <c r="AG80" i="1"/>
  <c r="AE80" i="1"/>
  <c r="AA80" i="1"/>
  <c r="AB80" i="1" s="1"/>
  <c r="Y80" i="1"/>
  <c r="V80" i="1"/>
  <c r="T80" i="1"/>
  <c r="U80" i="1" s="1"/>
  <c r="P80" i="1"/>
  <c r="Q80" i="1" s="1"/>
  <c r="L80" i="1"/>
  <c r="M80" i="1" s="1"/>
  <c r="H80" i="1"/>
  <c r="I80" i="1" s="1"/>
  <c r="D80" i="1"/>
  <c r="C80" i="1"/>
  <c r="B80" i="1"/>
  <c r="AS79" i="1"/>
  <c r="AT79" i="1" s="1"/>
  <c r="AQ79" i="1"/>
  <c r="AV79" i="1" s="1"/>
  <c r="AM79" i="1"/>
  <c r="AN79" i="1" s="1"/>
  <c r="AK79" i="1"/>
  <c r="AG79" i="1"/>
  <c r="AH79" i="1" s="1"/>
  <c r="AE79" i="1"/>
  <c r="AA79" i="1"/>
  <c r="AB79" i="1" s="1"/>
  <c r="Y79" i="1"/>
  <c r="V79" i="1"/>
  <c r="T79" i="1"/>
  <c r="U79" i="1" s="1"/>
  <c r="P79" i="1"/>
  <c r="Q79" i="1" s="1"/>
  <c r="L79" i="1"/>
  <c r="M79" i="1" s="1"/>
  <c r="H79" i="1"/>
  <c r="I79" i="1" s="1"/>
  <c r="D79" i="1"/>
  <c r="C79" i="1"/>
  <c r="B79" i="1"/>
  <c r="AV78" i="1"/>
  <c r="AS78" i="1"/>
  <c r="AQ78" i="1"/>
  <c r="AM78" i="1"/>
  <c r="AK78" i="1"/>
  <c r="AG78" i="1"/>
  <c r="AE78" i="1"/>
  <c r="AA78" i="1"/>
  <c r="Y78" i="1"/>
  <c r="V78" i="1"/>
  <c r="T78" i="1"/>
  <c r="U78" i="1" s="1"/>
  <c r="P78" i="1"/>
  <c r="Q78" i="1" s="1"/>
  <c r="L78" i="1"/>
  <c r="M78" i="1" s="1"/>
  <c r="H78" i="1"/>
  <c r="I78" i="1" s="1"/>
  <c r="D78" i="1"/>
  <c r="C78" i="1"/>
  <c r="B78" i="1"/>
  <c r="AS77" i="1"/>
  <c r="AQ77" i="1"/>
  <c r="AM77" i="1"/>
  <c r="AK77" i="1"/>
  <c r="AG77" i="1"/>
  <c r="AE77" i="1"/>
  <c r="AA77" i="1"/>
  <c r="Y77" i="1"/>
  <c r="V77" i="1"/>
  <c r="T77" i="1"/>
  <c r="U77" i="1" s="1"/>
  <c r="Q77" i="1"/>
  <c r="P77" i="1"/>
  <c r="L77" i="1"/>
  <c r="M77" i="1" s="1"/>
  <c r="H77" i="1"/>
  <c r="I77" i="1" s="1"/>
  <c r="D77" i="1"/>
  <c r="C77" i="1"/>
  <c r="B77" i="1"/>
  <c r="AS76" i="1"/>
  <c r="AT76" i="1" s="1"/>
  <c r="AQ76" i="1"/>
  <c r="AV76" i="1" s="1"/>
  <c r="AM76" i="1"/>
  <c r="AN76" i="1" s="1"/>
  <c r="AK76" i="1"/>
  <c r="AG76" i="1"/>
  <c r="AH76" i="1" s="1"/>
  <c r="AE76" i="1"/>
  <c r="AA76" i="1"/>
  <c r="AB76" i="1" s="1"/>
  <c r="Y76" i="1"/>
  <c r="V76" i="1"/>
  <c r="T76" i="1"/>
  <c r="U76" i="1" s="1"/>
  <c r="P76" i="1"/>
  <c r="Q76" i="1" s="1"/>
  <c r="L76" i="1"/>
  <c r="M76" i="1" s="1"/>
  <c r="H76" i="1"/>
  <c r="I76" i="1" s="1"/>
  <c r="D76" i="1"/>
  <c r="C76" i="1"/>
  <c r="B76" i="1"/>
  <c r="AS75" i="1"/>
  <c r="AT75" i="1" s="1"/>
  <c r="AQ75" i="1"/>
  <c r="AV75" i="1" s="1"/>
  <c r="AM75" i="1"/>
  <c r="AN75" i="1" s="1"/>
  <c r="AK75" i="1"/>
  <c r="AG75" i="1"/>
  <c r="AH75" i="1" s="1"/>
  <c r="AE75" i="1"/>
  <c r="AA75" i="1"/>
  <c r="AB75" i="1" s="1"/>
  <c r="Y75" i="1"/>
  <c r="V75" i="1"/>
  <c r="T75" i="1"/>
  <c r="U75" i="1" s="1"/>
  <c r="P75" i="1"/>
  <c r="Q75" i="1" s="1"/>
  <c r="L75" i="1"/>
  <c r="M75" i="1" s="1"/>
  <c r="AI75" i="1" s="1"/>
  <c r="H75" i="1"/>
  <c r="I75" i="1" s="1"/>
  <c r="D75" i="1"/>
  <c r="C75" i="1"/>
  <c r="B75" i="1"/>
  <c r="AS74" i="1"/>
  <c r="AQ74" i="1"/>
  <c r="AM74" i="1"/>
  <c r="AK74" i="1"/>
  <c r="AG74" i="1"/>
  <c r="AE74" i="1"/>
  <c r="AA74" i="1"/>
  <c r="Y74" i="1"/>
  <c r="V74" i="1"/>
  <c r="T74" i="1"/>
  <c r="U74" i="1" s="1"/>
  <c r="P74" i="1"/>
  <c r="Q74" i="1" s="1"/>
  <c r="L74" i="1"/>
  <c r="M74" i="1" s="1"/>
  <c r="H74" i="1"/>
  <c r="I74" i="1" s="1"/>
  <c r="D74" i="1"/>
  <c r="C74" i="1"/>
  <c r="B74" i="1"/>
  <c r="AS73" i="1"/>
  <c r="AT73" i="1" s="1"/>
  <c r="AQ73" i="1"/>
  <c r="AV73" i="1" s="1"/>
  <c r="AM73" i="1"/>
  <c r="AN73" i="1" s="1"/>
  <c r="AK73" i="1"/>
  <c r="AG73" i="1"/>
  <c r="AH73" i="1" s="1"/>
  <c r="AE73" i="1"/>
  <c r="AA73" i="1"/>
  <c r="AB73" i="1" s="1"/>
  <c r="Y73" i="1"/>
  <c r="V73" i="1"/>
  <c r="T73" i="1"/>
  <c r="U73" i="1" s="1"/>
  <c r="P73" i="1"/>
  <c r="Q73" i="1" s="1"/>
  <c r="L73" i="1"/>
  <c r="M73" i="1" s="1"/>
  <c r="H73" i="1"/>
  <c r="I73" i="1" s="1"/>
  <c r="D73" i="1"/>
  <c r="C73" i="1"/>
  <c r="B73" i="1"/>
  <c r="AS72" i="1"/>
  <c r="AQ72" i="1"/>
  <c r="AM72" i="1"/>
  <c r="AK72" i="1"/>
  <c r="AG72" i="1"/>
  <c r="AE72" i="1"/>
  <c r="AA72" i="1"/>
  <c r="Y72" i="1"/>
  <c r="V72" i="1"/>
  <c r="T72" i="1"/>
  <c r="U72" i="1" s="1"/>
  <c r="Q72" i="1"/>
  <c r="P72" i="1"/>
  <c r="L72" i="1"/>
  <c r="M72" i="1" s="1"/>
  <c r="H72" i="1"/>
  <c r="I72" i="1" s="1"/>
  <c r="D72" i="1"/>
  <c r="C72" i="1"/>
  <c r="B72" i="1"/>
  <c r="AS71" i="1"/>
  <c r="AQ71" i="1"/>
  <c r="AM71" i="1"/>
  <c r="AK71" i="1"/>
  <c r="AN71" i="1" s="1"/>
  <c r="AG71" i="1"/>
  <c r="AE71" i="1"/>
  <c r="AA71" i="1"/>
  <c r="Y71" i="1"/>
  <c r="V71" i="1"/>
  <c r="T71" i="1"/>
  <c r="U71" i="1" s="1"/>
  <c r="P71" i="1"/>
  <c r="Q71" i="1" s="1"/>
  <c r="L71" i="1"/>
  <c r="M71" i="1" s="1"/>
  <c r="H71" i="1"/>
  <c r="I71" i="1" s="1"/>
  <c r="D71" i="1"/>
  <c r="C71" i="1"/>
  <c r="B71" i="1"/>
  <c r="AS70" i="1"/>
  <c r="AT70" i="1" s="1"/>
  <c r="AQ70" i="1"/>
  <c r="AV70" i="1" s="1"/>
  <c r="AM70" i="1"/>
  <c r="AN70" i="1" s="1"/>
  <c r="AK70" i="1"/>
  <c r="AG70" i="1"/>
  <c r="AH70" i="1" s="1"/>
  <c r="AE70" i="1"/>
  <c r="AA70" i="1"/>
  <c r="AB70" i="1" s="1"/>
  <c r="Y70" i="1"/>
  <c r="V70" i="1"/>
  <c r="T70" i="1"/>
  <c r="U70" i="1" s="1"/>
  <c r="P70" i="1"/>
  <c r="Q70" i="1" s="1"/>
  <c r="L70" i="1"/>
  <c r="M70" i="1" s="1"/>
  <c r="H70" i="1"/>
  <c r="I70" i="1" s="1"/>
  <c r="D70" i="1"/>
  <c r="C70" i="1"/>
  <c r="B70" i="1"/>
  <c r="AS69" i="1"/>
  <c r="AT69" i="1" s="1"/>
  <c r="AQ69" i="1"/>
  <c r="AV69" i="1" s="1"/>
  <c r="AM69" i="1"/>
  <c r="AN69" i="1" s="1"/>
  <c r="AK69" i="1"/>
  <c r="AG69" i="1"/>
  <c r="AH69" i="1" s="1"/>
  <c r="AE69" i="1"/>
  <c r="AA69" i="1"/>
  <c r="AB69" i="1" s="1"/>
  <c r="Y69" i="1"/>
  <c r="V69" i="1"/>
  <c r="T69" i="1"/>
  <c r="U69" i="1" s="1"/>
  <c r="P69" i="1"/>
  <c r="Q69" i="1" s="1"/>
  <c r="L69" i="1"/>
  <c r="M69" i="1" s="1"/>
  <c r="H69" i="1"/>
  <c r="I69" i="1" s="1"/>
  <c r="D69" i="1"/>
  <c r="C69" i="1"/>
  <c r="B69" i="1"/>
  <c r="AS68" i="1"/>
  <c r="AQ68" i="1"/>
  <c r="AM68" i="1"/>
  <c r="AK68" i="1"/>
  <c r="AG68" i="1"/>
  <c r="AE68" i="1"/>
  <c r="AA68" i="1"/>
  <c r="Y68" i="1"/>
  <c r="V68" i="1"/>
  <c r="T68" i="1"/>
  <c r="U68" i="1" s="1"/>
  <c r="P68" i="1"/>
  <c r="Q68" i="1" s="1"/>
  <c r="L68" i="1"/>
  <c r="M68" i="1" s="1"/>
  <c r="H68" i="1"/>
  <c r="I68" i="1" s="1"/>
  <c r="D68" i="1"/>
  <c r="C68" i="1"/>
  <c r="B68" i="1"/>
  <c r="AS67" i="1"/>
  <c r="AQ67" i="1"/>
  <c r="AT67" i="1" s="1"/>
  <c r="AM67" i="1"/>
  <c r="AK67" i="1"/>
  <c r="AG67" i="1"/>
  <c r="AE67" i="1"/>
  <c r="AA67" i="1"/>
  <c r="Y67" i="1"/>
  <c r="V67" i="1"/>
  <c r="T67" i="1"/>
  <c r="U67" i="1" s="1"/>
  <c r="P67" i="1"/>
  <c r="Q67" i="1" s="1"/>
  <c r="L67" i="1"/>
  <c r="M67" i="1" s="1"/>
  <c r="H67" i="1"/>
  <c r="I67" i="1" s="1"/>
  <c r="D67" i="1"/>
  <c r="C67" i="1"/>
  <c r="B67" i="1"/>
  <c r="AS66" i="1"/>
  <c r="AT66" i="1" s="1"/>
  <c r="AQ66" i="1"/>
  <c r="AV66" i="1" s="1"/>
  <c r="AM66" i="1"/>
  <c r="AN66" i="1" s="1"/>
  <c r="AK66" i="1"/>
  <c r="AG66" i="1"/>
  <c r="AH66" i="1" s="1"/>
  <c r="AE66" i="1"/>
  <c r="AA66" i="1"/>
  <c r="AB66" i="1" s="1"/>
  <c r="Y66" i="1"/>
  <c r="V66" i="1"/>
  <c r="T66" i="1"/>
  <c r="U66" i="1" s="1"/>
  <c r="P66" i="1"/>
  <c r="Q66" i="1" s="1"/>
  <c r="L66" i="1"/>
  <c r="M66" i="1" s="1"/>
  <c r="I66" i="1"/>
  <c r="H66" i="1"/>
  <c r="D66" i="1"/>
  <c r="C66" i="1"/>
  <c r="B66" i="1"/>
  <c r="AS65" i="1"/>
  <c r="AT65" i="1" s="1"/>
  <c r="AQ65" i="1"/>
  <c r="AV65" i="1" s="1"/>
  <c r="AM65" i="1"/>
  <c r="AN65" i="1" s="1"/>
  <c r="AK65" i="1"/>
  <c r="AG65" i="1"/>
  <c r="AH65" i="1" s="1"/>
  <c r="AE65" i="1"/>
  <c r="AA65" i="1"/>
  <c r="AB65" i="1" s="1"/>
  <c r="Y65" i="1"/>
  <c r="V65" i="1"/>
  <c r="T65" i="1"/>
  <c r="U65" i="1" s="1"/>
  <c r="P65" i="1"/>
  <c r="Q65" i="1" s="1"/>
  <c r="L65" i="1"/>
  <c r="M65" i="1" s="1"/>
  <c r="H65" i="1"/>
  <c r="I65" i="1" s="1"/>
  <c r="D65" i="1"/>
  <c r="C65" i="1"/>
  <c r="B65" i="1"/>
  <c r="AS64" i="1"/>
  <c r="AQ64" i="1"/>
  <c r="AM64" i="1"/>
  <c r="AK64" i="1"/>
  <c r="AG64" i="1"/>
  <c r="AE64" i="1"/>
  <c r="AA64" i="1"/>
  <c r="Y64" i="1"/>
  <c r="V64" i="1"/>
  <c r="T64" i="1"/>
  <c r="U64" i="1" s="1"/>
  <c r="P64" i="1"/>
  <c r="Q64" i="1" s="1"/>
  <c r="L64" i="1"/>
  <c r="M64" i="1" s="1"/>
  <c r="H64" i="1"/>
  <c r="I64" i="1" s="1"/>
  <c r="D64" i="1"/>
  <c r="C64" i="1"/>
  <c r="B64" i="1"/>
  <c r="AS63" i="1"/>
  <c r="AQ63" i="1"/>
  <c r="AM63" i="1"/>
  <c r="AK63" i="1"/>
  <c r="AG63" i="1"/>
  <c r="AE63" i="1"/>
  <c r="AA63" i="1"/>
  <c r="Y63" i="1"/>
  <c r="V63" i="1"/>
  <c r="T63" i="1"/>
  <c r="U63" i="1" s="1"/>
  <c r="P63" i="1"/>
  <c r="Q63" i="1" s="1"/>
  <c r="L63" i="1"/>
  <c r="M63" i="1" s="1"/>
  <c r="H63" i="1"/>
  <c r="I63" i="1" s="1"/>
  <c r="D63" i="1"/>
  <c r="C63" i="1"/>
  <c r="B63" i="1"/>
  <c r="AS62" i="1"/>
  <c r="AT62" i="1" s="1"/>
  <c r="AQ62" i="1"/>
  <c r="AV62" i="1" s="1"/>
  <c r="AM62" i="1"/>
  <c r="AN62" i="1" s="1"/>
  <c r="AK62" i="1"/>
  <c r="AH62" i="1"/>
  <c r="AG62" i="1"/>
  <c r="AE62" i="1"/>
  <c r="AA62" i="1"/>
  <c r="AB62" i="1" s="1"/>
  <c r="Y62" i="1"/>
  <c r="V62" i="1"/>
  <c r="T62" i="1"/>
  <c r="U62" i="1" s="1"/>
  <c r="P62" i="1"/>
  <c r="Q62" i="1" s="1"/>
  <c r="L62" i="1"/>
  <c r="M62" i="1" s="1"/>
  <c r="H62" i="1"/>
  <c r="I62" i="1" s="1"/>
  <c r="D62" i="1"/>
  <c r="C62" i="1"/>
  <c r="B62" i="1"/>
  <c r="AS61" i="1"/>
  <c r="AT61" i="1" s="1"/>
  <c r="AQ61" i="1"/>
  <c r="AV61" i="1" s="1"/>
  <c r="AM61" i="1"/>
  <c r="AN61" i="1" s="1"/>
  <c r="AK61" i="1"/>
  <c r="AG61" i="1"/>
  <c r="AH61" i="1" s="1"/>
  <c r="AE61" i="1"/>
  <c r="AA61" i="1"/>
  <c r="AB61" i="1" s="1"/>
  <c r="Y61" i="1"/>
  <c r="V61" i="1"/>
  <c r="T61" i="1"/>
  <c r="U61" i="1" s="1"/>
  <c r="P61" i="1"/>
  <c r="Q61" i="1" s="1"/>
  <c r="L61" i="1"/>
  <c r="M61" i="1" s="1"/>
  <c r="H61" i="1"/>
  <c r="I61" i="1" s="1"/>
  <c r="D61" i="1"/>
  <c r="C61" i="1"/>
  <c r="B61" i="1"/>
  <c r="AS60" i="1"/>
  <c r="AQ60" i="1"/>
  <c r="AM60" i="1"/>
  <c r="AK60" i="1"/>
  <c r="AG60" i="1"/>
  <c r="AE60" i="1"/>
  <c r="AA60" i="1"/>
  <c r="Y60" i="1"/>
  <c r="V60" i="1"/>
  <c r="T60" i="1"/>
  <c r="U60" i="1" s="1"/>
  <c r="P60" i="1"/>
  <c r="Q60" i="1" s="1"/>
  <c r="L60" i="1"/>
  <c r="M60" i="1" s="1"/>
  <c r="H60" i="1"/>
  <c r="I60" i="1" s="1"/>
  <c r="D60" i="1"/>
  <c r="C60" i="1"/>
  <c r="B60" i="1"/>
  <c r="AS59" i="1"/>
  <c r="AQ59" i="1"/>
  <c r="AM59" i="1"/>
  <c r="AK59" i="1"/>
  <c r="AG59" i="1"/>
  <c r="AE59" i="1"/>
  <c r="AA59" i="1"/>
  <c r="Y59" i="1"/>
  <c r="V59" i="1"/>
  <c r="T59" i="1"/>
  <c r="U59" i="1" s="1"/>
  <c r="Q59" i="1"/>
  <c r="P59" i="1"/>
  <c r="L59" i="1"/>
  <c r="M59" i="1" s="1"/>
  <c r="H59" i="1"/>
  <c r="I59" i="1" s="1"/>
  <c r="D59" i="1"/>
  <c r="C59" i="1"/>
  <c r="B59" i="1"/>
  <c r="AS58" i="1"/>
  <c r="AT58" i="1" s="1"/>
  <c r="AQ58" i="1"/>
  <c r="AV58" i="1" s="1"/>
  <c r="AM58" i="1"/>
  <c r="AN58" i="1" s="1"/>
  <c r="AK58" i="1"/>
  <c r="AG58" i="1"/>
  <c r="AH58" i="1" s="1"/>
  <c r="AE58" i="1"/>
  <c r="AA58" i="1"/>
  <c r="AB58" i="1" s="1"/>
  <c r="Y58" i="1"/>
  <c r="V58" i="1"/>
  <c r="T58" i="1"/>
  <c r="U58" i="1" s="1"/>
  <c r="P58" i="1"/>
  <c r="Q58" i="1" s="1"/>
  <c r="L58" i="1"/>
  <c r="M58" i="1" s="1"/>
  <c r="H58" i="1"/>
  <c r="I58" i="1" s="1"/>
  <c r="D58" i="1"/>
  <c r="C58" i="1"/>
  <c r="B58" i="1"/>
  <c r="AS57" i="1"/>
  <c r="AT57" i="1" s="1"/>
  <c r="AQ57" i="1"/>
  <c r="AV57" i="1" s="1"/>
  <c r="AM57" i="1"/>
  <c r="AN57" i="1" s="1"/>
  <c r="AK57" i="1"/>
  <c r="AG57" i="1"/>
  <c r="AH57" i="1" s="1"/>
  <c r="AE57" i="1"/>
  <c r="AA57" i="1"/>
  <c r="AB57" i="1" s="1"/>
  <c r="Y57" i="1"/>
  <c r="V57" i="1"/>
  <c r="T57" i="1"/>
  <c r="U57" i="1" s="1"/>
  <c r="P57" i="1"/>
  <c r="Q57" i="1" s="1"/>
  <c r="L57" i="1"/>
  <c r="M57" i="1" s="1"/>
  <c r="H57" i="1"/>
  <c r="I57" i="1" s="1"/>
  <c r="D57" i="1"/>
  <c r="C57" i="1"/>
  <c r="B57" i="1"/>
  <c r="AS56" i="1"/>
  <c r="AQ56" i="1"/>
  <c r="AM56" i="1"/>
  <c r="AK56" i="1"/>
  <c r="AG56" i="1"/>
  <c r="AE56" i="1"/>
  <c r="AA56" i="1"/>
  <c r="Y56" i="1"/>
  <c r="V56" i="1"/>
  <c r="T56" i="1"/>
  <c r="U56" i="1" s="1"/>
  <c r="P56" i="1"/>
  <c r="Q56" i="1" s="1"/>
  <c r="L56" i="1"/>
  <c r="M56" i="1" s="1"/>
  <c r="H56" i="1"/>
  <c r="I56" i="1" s="1"/>
  <c r="D56" i="1"/>
  <c r="C56" i="1"/>
  <c r="B56" i="1"/>
  <c r="AS55" i="1"/>
  <c r="AT55" i="1" s="1"/>
  <c r="AQ55" i="1"/>
  <c r="AV55" i="1" s="1"/>
  <c r="AM55" i="1"/>
  <c r="AN55" i="1" s="1"/>
  <c r="AK55" i="1"/>
  <c r="AG55" i="1"/>
  <c r="AH55" i="1" s="1"/>
  <c r="AE55" i="1"/>
  <c r="AB55" i="1"/>
  <c r="AA55" i="1"/>
  <c r="Y55" i="1"/>
  <c r="V55" i="1"/>
  <c r="T55" i="1"/>
  <c r="U55" i="1" s="1"/>
  <c r="P55" i="1"/>
  <c r="Q55" i="1" s="1"/>
  <c r="L55" i="1"/>
  <c r="M55" i="1" s="1"/>
  <c r="H55" i="1"/>
  <c r="I55" i="1" s="1"/>
  <c r="D55" i="1"/>
  <c r="C55" i="1"/>
  <c r="B55" i="1"/>
  <c r="AS54" i="1"/>
  <c r="AT54" i="1" s="1"/>
  <c r="AQ54" i="1"/>
  <c r="AV54" i="1" s="1"/>
  <c r="AM54" i="1"/>
  <c r="AN54" i="1" s="1"/>
  <c r="AK54" i="1"/>
  <c r="AG54" i="1"/>
  <c r="AH54" i="1" s="1"/>
  <c r="AE54" i="1"/>
  <c r="AA54" i="1"/>
  <c r="AB54" i="1" s="1"/>
  <c r="Y54" i="1"/>
  <c r="V54" i="1"/>
  <c r="T54" i="1"/>
  <c r="U54" i="1" s="1"/>
  <c r="P54" i="1"/>
  <c r="Q54" i="1" s="1"/>
  <c r="L54" i="1"/>
  <c r="M54" i="1" s="1"/>
  <c r="H54" i="1"/>
  <c r="I54" i="1" s="1"/>
  <c r="D54" i="1"/>
  <c r="C54" i="1"/>
  <c r="B54" i="1"/>
  <c r="AS53" i="1"/>
  <c r="AT53" i="1" s="1"/>
  <c r="AQ53" i="1"/>
  <c r="AV53" i="1" s="1"/>
  <c r="AM53" i="1"/>
  <c r="AN53" i="1" s="1"/>
  <c r="AK53" i="1"/>
  <c r="AH53" i="1"/>
  <c r="AG53" i="1"/>
  <c r="AE53" i="1"/>
  <c r="AA53" i="1"/>
  <c r="AB53" i="1" s="1"/>
  <c r="Y53" i="1"/>
  <c r="V53" i="1"/>
  <c r="T53" i="1"/>
  <c r="U53" i="1" s="1"/>
  <c r="P53" i="1"/>
  <c r="Q53" i="1" s="1"/>
  <c r="L53" i="1"/>
  <c r="M53" i="1" s="1"/>
  <c r="H53" i="1"/>
  <c r="I53" i="1" s="1"/>
  <c r="D53" i="1"/>
  <c r="C53" i="1"/>
  <c r="B53" i="1"/>
  <c r="AS52" i="1"/>
  <c r="AT52" i="1" s="1"/>
  <c r="AQ52" i="1"/>
  <c r="AV52" i="1" s="1"/>
  <c r="AM52" i="1"/>
  <c r="AN52" i="1" s="1"/>
  <c r="AK52" i="1"/>
  <c r="AG52" i="1"/>
  <c r="AH52" i="1" s="1"/>
  <c r="AE52" i="1"/>
  <c r="AA52" i="1"/>
  <c r="AB52" i="1" s="1"/>
  <c r="Y52" i="1"/>
  <c r="V52" i="1"/>
  <c r="T52" i="1"/>
  <c r="U52" i="1" s="1"/>
  <c r="P52" i="1"/>
  <c r="Q52" i="1" s="1"/>
  <c r="L52" i="1"/>
  <c r="M52" i="1" s="1"/>
  <c r="H52" i="1"/>
  <c r="I52" i="1" s="1"/>
  <c r="D52" i="1"/>
  <c r="C52" i="1"/>
  <c r="B52" i="1"/>
  <c r="AS51" i="1"/>
  <c r="AT51" i="1" s="1"/>
  <c r="AQ51" i="1"/>
  <c r="AV51" i="1" s="1"/>
  <c r="AM51" i="1"/>
  <c r="AN51" i="1" s="1"/>
  <c r="AK51" i="1"/>
  <c r="AG51" i="1"/>
  <c r="AH51" i="1" s="1"/>
  <c r="AE51" i="1"/>
  <c r="AA51" i="1"/>
  <c r="AB51" i="1" s="1"/>
  <c r="Y51" i="1"/>
  <c r="V51" i="1"/>
  <c r="T51" i="1"/>
  <c r="U51" i="1" s="1"/>
  <c r="P51" i="1"/>
  <c r="Q51" i="1" s="1"/>
  <c r="L51" i="1"/>
  <c r="M51" i="1" s="1"/>
  <c r="H51" i="1"/>
  <c r="I51" i="1" s="1"/>
  <c r="D51" i="1"/>
  <c r="C51" i="1"/>
  <c r="B51" i="1"/>
  <c r="AS50" i="1"/>
  <c r="AT50" i="1" s="1"/>
  <c r="AQ50" i="1"/>
  <c r="AV50" i="1" s="1"/>
  <c r="AM50" i="1"/>
  <c r="AN50" i="1" s="1"/>
  <c r="AK50" i="1"/>
  <c r="AG50" i="1"/>
  <c r="AH50" i="1" s="1"/>
  <c r="AE50" i="1"/>
  <c r="AA50" i="1"/>
  <c r="AB50" i="1" s="1"/>
  <c r="Y50" i="1"/>
  <c r="V50" i="1"/>
  <c r="T50" i="1"/>
  <c r="U50" i="1" s="1"/>
  <c r="P50" i="1"/>
  <c r="Q50" i="1" s="1"/>
  <c r="L50" i="1"/>
  <c r="M50" i="1" s="1"/>
  <c r="H50" i="1"/>
  <c r="I50" i="1" s="1"/>
  <c r="D50" i="1"/>
  <c r="C50" i="1"/>
  <c r="B50" i="1"/>
  <c r="AS49" i="1"/>
  <c r="AT49" i="1" s="1"/>
  <c r="AQ49" i="1"/>
  <c r="AV49" i="1" s="1"/>
  <c r="AM49" i="1"/>
  <c r="AN49" i="1" s="1"/>
  <c r="AK49" i="1"/>
  <c r="AG49" i="1"/>
  <c r="AH49" i="1" s="1"/>
  <c r="AE49" i="1"/>
  <c r="AA49" i="1"/>
  <c r="AB49" i="1" s="1"/>
  <c r="Y49" i="1"/>
  <c r="V49" i="1"/>
  <c r="T49" i="1"/>
  <c r="U49" i="1" s="1"/>
  <c r="P49" i="1"/>
  <c r="Q49" i="1" s="1"/>
  <c r="L49" i="1"/>
  <c r="M49" i="1" s="1"/>
  <c r="AI49" i="1" s="1"/>
  <c r="H49" i="1"/>
  <c r="I49" i="1" s="1"/>
  <c r="D49" i="1"/>
  <c r="C49" i="1"/>
  <c r="B49" i="1"/>
  <c r="AS48" i="1"/>
  <c r="AT48" i="1" s="1"/>
  <c r="AQ48" i="1"/>
  <c r="AV48" i="1" s="1"/>
  <c r="AM48" i="1"/>
  <c r="AN48" i="1" s="1"/>
  <c r="AK48" i="1"/>
  <c r="AG48" i="1"/>
  <c r="AH48" i="1" s="1"/>
  <c r="AE48" i="1"/>
  <c r="AA48" i="1"/>
  <c r="AB48" i="1" s="1"/>
  <c r="Y48" i="1"/>
  <c r="V48" i="1"/>
  <c r="T48" i="1"/>
  <c r="U48" i="1" s="1"/>
  <c r="P48" i="1"/>
  <c r="Q48" i="1" s="1"/>
  <c r="AO48" i="1" s="1"/>
  <c r="L48" i="1"/>
  <c r="M48" i="1" s="1"/>
  <c r="H48" i="1"/>
  <c r="I48" i="1" s="1"/>
  <c r="D48" i="1"/>
  <c r="C48" i="1"/>
  <c r="B48" i="1"/>
  <c r="AS47" i="1"/>
  <c r="AT47" i="1" s="1"/>
  <c r="AQ47" i="1"/>
  <c r="AV47" i="1" s="1"/>
  <c r="AM47" i="1"/>
  <c r="AN47" i="1" s="1"/>
  <c r="AK47" i="1"/>
  <c r="AH47" i="1"/>
  <c r="AG47" i="1"/>
  <c r="AE47" i="1"/>
  <c r="AA47" i="1"/>
  <c r="AB47" i="1" s="1"/>
  <c r="AC47" i="1" s="1"/>
  <c r="Y47" i="1"/>
  <c r="V47" i="1"/>
  <c r="T47" i="1"/>
  <c r="U47" i="1" s="1"/>
  <c r="P47" i="1"/>
  <c r="Q47" i="1" s="1"/>
  <c r="L47" i="1"/>
  <c r="M47" i="1" s="1"/>
  <c r="AI47" i="1" s="1"/>
  <c r="H47" i="1"/>
  <c r="I47" i="1" s="1"/>
  <c r="D47" i="1"/>
  <c r="C47" i="1"/>
  <c r="B47" i="1"/>
  <c r="AS46" i="1"/>
  <c r="AT46" i="1" s="1"/>
  <c r="AQ46" i="1"/>
  <c r="AV46" i="1" s="1"/>
  <c r="AM46" i="1"/>
  <c r="AN46" i="1" s="1"/>
  <c r="AK46" i="1"/>
  <c r="AG46" i="1"/>
  <c r="AH46" i="1" s="1"/>
  <c r="AE46" i="1"/>
  <c r="AA46" i="1"/>
  <c r="AB46" i="1" s="1"/>
  <c r="Y46" i="1"/>
  <c r="V46" i="1"/>
  <c r="T46" i="1"/>
  <c r="U46" i="1" s="1"/>
  <c r="P46" i="1"/>
  <c r="Q46" i="1" s="1"/>
  <c r="L46" i="1"/>
  <c r="M46" i="1" s="1"/>
  <c r="AI46" i="1" s="1"/>
  <c r="H46" i="1"/>
  <c r="I46" i="1" s="1"/>
  <c r="D46" i="1"/>
  <c r="C46" i="1"/>
  <c r="B46" i="1"/>
  <c r="AS45" i="1"/>
  <c r="AT45" i="1" s="1"/>
  <c r="AQ45" i="1"/>
  <c r="AV45" i="1" s="1"/>
  <c r="AM45" i="1"/>
  <c r="AN45" i="1" s="1"/>
  <c r="AK45" i="1"/>
  <c r="AG45" i="1"/>
  <c r="AH45" i="1" s="1"/>
  <c r="AE45" i="1"/>
  <c r="AA45" i="1"/>
  <c r="AB45" i="1" s="1"/>
  <c r="Y45" i="1"/>
  <c r="V45" i="1"/>
  <c r="T45" i="1"/>
  <c r="U45" i="1" s="1"/>
  <c r="P45" i="1"/>
  <c r="Q45" i="1" s="1"/>
  <c r="L45" i="1"/>
  <c r="M45" i="1" s="1"/>
  <c r="I45" i="1"/>
  <c r="H45" i="1"/>
  <c r="D45" i="1"/>
  <c r="C45" i="1"/>
  <c r="B45" i="1"/>
  <c r="AS44" i="1"/>
  <c r="AT44" i="1" s="1"/>
  <c r="AQ44" i="1"/>
  <c r="AV44" i="1" s="1"/>
  <c r="AM44" i="1"/>
  <c r="AN44" i="1" s="1"/>
  <c r="AK44" i="1"/>
  <c r="AG44" i="1"/>
  <c r="AH44" i="1" s="1"/>
  <c r="AE44" i="1"/>
  <c r="AA44" i="1"/>
  <c r="AB44" i="1" s="1"/>
  <c r="Y44" i="1"/>
  <c r="V44" i="1"/>
  <c r="T44" i="1"/>
  <c r="U44" i="1" s="1"/>
  <c r="P44" i="1"/>
  <c r="Q44" i="1" s="1"/>
  <c r="L44" i="1"/>
  <c r="M44" i="1" s="1"/>
  <c r="H44" i="1"/>
  <c r="I44" i="1" s="1"/>
  <c r="D44" i="1"/>
  <c r="C44" i="1"/>
  <c r="B44" i="1"/>
  <c r="AS43" i="1"/>
  <c r="AT43" i="1" s="1"/>
  <c r="AQ43" i="1"/>
  <c r="AV43" i="1" s="1"/>
  <c r="AM43" i="1"/>
  <c r="AN43" i="1" s="1"/>
  <c r="AK43" i="1"/>
  <c r="AG43" i="1"/>
  <c r="AH43" i="1" s="1"/>
  <c r="AE43" i="1"/>
  <c r="AA43" i="1"/>
  <c r="AB43" i="1" s="1"/>
  <c r="Y43" i="1"/>
  <c r="V43" i="1"/>
  <c r="T43" i="1"/>
  <c r="U43" i="1" s="1"/>
  <c r="P43" i="1"/>
  <c r="Q43" i="1" s="1"/>
  <c r="L43" i="1"/>
  <c r="M43" i="1" s="1"/>
  <c r="H43" i="1"/>
  <c r="I43" i="1" s="1"/>
  <c r="D43" i="1"/>
  <c r="C43" i="1"/>
  <c r="B43" i="1"/>
  <c r="AS42" i="1"/>
  <c r="AT42" i="1" s="1"/>
  <c r="AQ42" i="1"/>
  <c r="AV42" i="1" s="1"/>
  <c r="AM42" i="1"/>
  <c r="AN42" i="1" s="1"/>
  <c r="AK42" i="1"/>
  <c r="AG42" i="1"/>
  <c r="AH42" i="1" s="1"/>
  <c r="AE42" i="1"/>
  <c r="AA42" i="1"/>
  <c r="AB42" i="1" s="1"/>
  <c r="Y42" i="1"/>
  <c r="V42" i="1"/>
  <c r="T42" i="1"/>
  <c r="U42" i="1" s="1"/>
  <c r="P42" i="1"/>
  <c r="Q42" i="1" s="1"/>
  <c r="L42" i="1"/>
  <c r="M42" i="1" s="1"/>
  <c r="H42" i="1"/>
  <c r="I42" i="1" s="1"/>
  <c r="D42" i="1"/>
  <c r="C42" i="1"/>
  <c r="B42" i="1"/>
  <c r="AS41" i="1"/>
  <c r="AT41" i="1" s="1"/>
  <c r="AQ41" i="1"/>
  <c r="AV41" i="1" s="1"/>
  <c r="AM41" i="1"/>
  <c r="AN41" i="1" s="1"/>
  <c r="AK41" i="1"/>
  <c r="AG41" i="1"/>
  <c r="AH41" i="1" s="1"/>
  <c r="AE41" i="1"/>
  <c r="AA41" i="1"/>
  <c r="AB41" i="1" s="1"/>
  <c r="Y41" i="1"/>
  <c r="V41" i="1"/>
  <c r="T41" i="1"/>
  <c r="U41" i="1" s="1"/>
  <c r="P41" i="1"/>
  <c r="Q41" i="1" s="1"/>
  <c r="L41" i="1"/>
  <c r="M41" i="1" s="1"/>
  <c r="I41" i="1"/>
  <c r="H41" i="1"/>
  <c r="D41" i="1"/>
  <c r="C41" i="1"/>
  <c r="B41" i="1"/>
  <c r="AS40" i="1"/>
  <c r="AT40" i="1" s="1"/>
  <c r="AQ40" i="1"/>
  <c r="AV40" i="1" s="1"/>
  <c r="AM40" i="1"/>
  <c r="AN40" i="1" s="1"/>
  <c r="AK40" i="1"/>
  <c r="AG40" i="1"/>
  <c r="AH40" i="1" s="1"/>
  <c r="AE40" i="1"/>
  <c r="AA40" i="1"/>
  <c r="AB40" i="1" s="1"/>
  <c r="Y40" i="1"/>
  <c r="V40" i="1"/>
  <c r="T40" i="1"/>
  <c r="U40" i="1" s="1"/>
  <c r="P40" i="1"/>
  <c r="Q40" i="1" s="1"/>
  <c r="L40" i="1"/>
  <c r="M40" i="1" s="1"/>
  <c r="AI40" i="1" s="1"/>
  <c r="H40" i="1"/>
  <c r="I40" i="1" s="1"/>
  <c r="D40" i="1"/>
  <c r="C40" i="1"/>
  <c r="B40" i="1"/>
  <c r="AS39" i="1"/>
  <c r="AT39" i="1" s="1"/>
  <c r="AQ39" i="1"/>
  <c r="AV39" i="1" s="1"/>
  <c r="AN39" i="1"/>
  <c r="AM39" i="1"/>
  <c r="AK39" i="1"/>
  <c r="AG39" i="1"/>
  <c r="AH39" i="1" s="1"/>
  <c r="AE39" i="1"/>
  <c r="AA39" i="1"/>
  <c r="AB39" i="1" s="1"/>
  <c r="Y39" i="1"/>
  <c r="V39" i="1"/>
  <c r="T39" i="1"/>
  <c r="U39" i="1" s="1"/>
  <c r="P39" i="1"/>
  <c r="Q39" i="1" s="1"/>
  <c r="L39" i="1"/>
  <c r="M39" i="1" s="1"/>
  <c r="H39" i="1"/>
  <c r="I39" i="1" s="1"/>
  <c r="D39" i="1"/>
  <c r="C39" i="1"/>
  <c r="B39" i="1"/>
  <c r="AS38" i="1"/>
  <c r="AT38" i="1" s="1"/>
  <c r="AQ38" i="1"/>
  <c r="AV38" i="1" s="1"/>
  <c r="AM38" i="1"/>
  <c r="AN38" i="1" s="1"/>
  <c r="AK38" i="1"/>
  <c r="AG38" i="1"/>
  <c r="AH38" i="1" s="1"/>
  <c r="AE38" i="1"/>
  <c r="AA38" i="1"/>
  <c r="AB38" i="1" s="1"/>
  <c r="Y38" i="1"/>
  <c r="V38" i="1"/>
  <c r="T38" i="1"/>
  <c r="U38" i="1" s="1"/>
  <c r="P38" i="1"/>
  <c r="Q38" i="1" s="1"/>
  <c r="L38" i="1"/>
  <c r="M38" i="1" s="1"/>
  <c r="H38" i="1"/>
  <c r="I38" i="1" s="1"/>
  <c r="D38" i="1"/>
  <c r="C38" i="1"/>
  <c r="B38" i="1"/>
  <c r="AS37" i="1"/>
  <c r="AT37" i="1" s="1"/>
  <c r="AQ37" i="1"/>
  <c r="AV37" i="1" s="1"/>
  <c r="AM37" i="1"/>
  <c r="AN37" i="1" s="1"/>
  <c r="AK37" i="1"/>
  <c r="AG37" i="1"/>
  <c r="AH37" i="1" s="1"/>
  <c r="AE37" i="1"/>
  <c r="AA37" i="1"/>
  <c r="AB37" i="1" s="1"/>
  <c r="Y37" i="1"/>
  <c r="V37" i="1"/>
  <c r="T37" i="1"/>
  <c r="U37" i="1" s="1"/>
  <c r="P37" i="1"/>
  <c r="Q37" i="1" s="1"/>
  <c r="L37" i="1"/>
  <c r="M37" i="1" s="1"/>
  <c r="H37" i="1"/>
  <c r="I37" i="1" s="1"/>
  <c r="D37" i="1"/>
  <c r="C37" i="1"/>
  <c r="B37" i="1"/>
  <c r="AT36" i="1"/>
  <c r="AS36" i="1"/>
  <c r="AQ36" i="1"/>
  <c r="AV36" i="1" s="1"/>
  <c r="AM36" i="1"/>
  <c r="AN36" i="1" s="1"/>
  <c r="AK36" i="1"/>
  <c r="AG36" i="1"/>
  <c r="AH36" i="1" s="1"/>
  <c r="AE36" i="1"/>
  <c r="AA36" i="1"/>
  <c r="AB36" i="1" s="1"/>
  <c r="Y36" i="1"/>
  <c r="V36" i="1"/>
  <c r="T36" i="1"/>
  <c r="U36" i="1" s="1"/>
  <c r="P36" i="1"/>
  <c r="Q36" i="1" s="1"/>
  <c r="L36" i="1"/>
  <c r="M36" i="1" s="1"/>
  <c r="H36" i="1"/>
  <c r="I36" i="1" s="1"/>
  <c r="D36" i="1"/>
  <c r="C36" i="1"/>
  <c r="B36" i="1"/>
  <c r="AS35" i="1"/>
  <c r="AT35" i="1" s="1"/>
  <c r="AQ35" i="1"/>
  <c r="AV35" i="1" s="1"/>
  <c r="AM35" i="1"/>
  <c r="AN35" i="1" s="1"/>
  <c r="AK35" i="1"/>
  <c r="AG35" i="1"/>
  <c r="AH35" i="1" s="1"/>
  <c r="AE35" i="1"/>
  <c r="AB35" i="1"/>
  <c r="AC35" i="1" s="1"/>
  <c r="AA35" i="1"/>
  <c r="Y35" i="1"/>
  <c r="V35" i="1"/>
  <c r="T35" i="1"/>
  <c r="U35" i="1" s="1"/>
  <c r="P35" i="1"/>
  <c r="Q35" i="1" s="1"/>
  <c r="L35" i="1"/>
  <c r="M35" i="1" s="1"/>
  <c r="H35" i="1"/>
  <c r="I35" i="1" s="1"/>
  <c r="D35" i="1"/>
  <c r="C35" i="1"/>
  <c r="B35" i="1"/>
  <c r="AS34" i="1"/>
  <c r="AT34" i="1" s="1"/>
  <c r="AQ34" i="1"/>
  <c r="AV34" i="1" s="1"/>
  <c r="AM34" i="1"/>
  <c r="AN34" i="1" s="1"/>
  <c r="AK34" i="1"/>
  <c r="AG34" i="1"/>
  <c r="AH34" i="1" s="1"/>
  <c r="AE34" i="1"/>
  <c r="AA34" i="1"/>
  <c r="AB34" i="1" s="1"/>
  <c r="Y34" i="1"/>
  <c r="V34" i="1"/>
  <c r="T34" i="1"/>
  <c r="U34" i="1" s="1"/>
  <c r="P34" i="1"/>
  <c r="Q34" i="1" s="1"/>
  <c r="L34" i="1"/>
  <c r="M34" i="1" s="1"/>
  <c r="H34" i="1"/>
  <c r="I34" i="1" s="1"/>
  <c r="D34" i="1"/>
  <c r="C34" i="1"/>
  <c r="B34" i="1"/>
  <c r="AS33" i="1"/>
  <c r="AT33" i="1" s="1"/>
  <c r="AQ33" i="1"/>
  <c r="AV33" i="1" s="1"/>
  <c r="AM33" i="1"/>
  <c r="AN33" i="1" s="1"/>
  <c r="AK33" i="1"/>
  <c r="AG33" i="1"/>
  <c r="AH33" i="1" s="1"/>
  <c r="AE33" i="1"/>
  <c r="AB33" i="1"/>
  <c r="AA33" i="1"/>
  <c r="Y33" i="1"/>
  <c r="V33" i="1"/>
  <c r="T33" i="1"/>
  <c r="U33" i="1" s="1"/>
  <c r="P33" i="1"/>
  <c r="Q33" i="1" s="1"/>
  <c r="L33" i="1"/>
  <c r="M33" i="1" s="1"/>
  <c r="H33" i="1"/>
  <c r="I33" i="1" s="1"/>
  <c r="D33" i="1"/>
  <c r="C33" i="1"/>
  <c r="B33" i="1"/>
  <c r="AS32" i="1"/>
  <c r="AT32" i="1" s="1"/>
  <c r="AQ32" i="1"/>
  <c r="AV32" i="1" s="1"/>
  <c r="AM32" i="1"/>
  <c r="AN32" i="1" s="1"/>
  <c r="AK32" i="1"/>
  <c r="AH32" i="1"/>
  <c r="AG32" i="1"/>
  <c r="AE32" i="1"/>
  <c r="AA32" i="1"/>
  <c r="AB32" i="1" s="1"/>
  <c r="Y32" i="1"/>
  <c r="V32" i="1"/>
  <c r="T32" i="1"/>
  <c r="U32" i="1" s="1"/>
  <c r="P32" i="1"/>
  <c r="Q32" i="1" s="1"/>
  <c r="L32" i="1"/>
  <c r="M32" i="1" s="1"/>
  <c r="H32" i="1"/>
  <c r="I32" i="1" s="1"/>
  <c r="AC32" i="1" s="1"/>
  <c r="D32" i="1"/>
  <c r="C32" i="1"/>
  <c r="B32" i="1"/>
  <c r="AT31" i="1"/>
  <c r="AS31" i="1"/>
  <c r="AQ31" i="1"/>
  <c r="AV31" i="1" s="1"/>
  <c r="AM31" i="1"/>
  <c r="AN31" i="1" s="1"/>
  <c r="AK31" i="1"/>
  <c r="AG31" i="1"/>
  <c r="AH31" i="1" s="1"/>
  <c r="AE31" i="1"/>
  <c r="AA31" i="1"/>
  <c r="AB31" i="1" s="1"/>
  <c r="Y31" i="1"/>
  <c r="V31" i="1"/>
  <c r="T31" i="1"/>
  <c r="U31" i="1" s="1"/>
  <c r="P31" i="1"/>
  <c r="Q31" i="1" s="1"/>
  <c r="L31" i="1"/>
  <c r="M31" i="1" s="1"/>
  <c r="H31" i="1"/>
  <c r="I31" i="1" s="1"/>
  <c r="D31" i="1"/>
  <c r="C31" i="1"/>
  <c r="B31" i="1"/>
  <c r="AS30" i="1"/>
  <c r="AT30" i="1" s="1"/>
  <c r="AQ30" i="1"/>
  <c r="AV30" i="1" s="1"/>
  <c r="AM30" i="1"/>
  <c r="AN30" i="1" s="1"/>
  <c r="AK30" i="1"/>
  <c r="AG30" i="1"/>
  <c r="AH30" i="1" s="1"/>
  <c r="AE30" i="1"/>
  <c r="AA30" i="1"/>
  <c r="AB30" i="1" s="1"/>
  <c r="Y30" i="1"/>
  <c r="V30" i="1"/>
  <c r="T30" i="1"/>
  <c r="U30" i="1" s="1"/>
  <c r="P30" i="1"/>
  <c r="Q30" i="1" s="1"/>
  <c r="L30" i="1"/>
  <c r="M30" i="1" s="1"/>
  <c r="H30" i="1"/>
  <c r="I30" i="1" s="1"/>
  <c r="D30" i="1"/>
  <c r="C30" i="1"/>
  <c r="B30" i="1"/>
  <c r="AS29" i="1"/>
  <c r="AT29" i="1" s="1"/>
  <c r="AQ29" i="1"/>
  <c r="AV29" i="1" s="1"/>
  <c r="AM29" i="1"/>
  <c r="AN29" i="1" s="1"/>
  <c r="AK29" i="1"/>
  <c r="AG29" i="1"/>
  <c r="AH29" i="1" s="1"/>
  <c r="AE29" i="1"/>
  <c r="AA29" i="1"/>
  <c r="AB29" i="1" s="1"/>
  <c r="Y29" i="1"/>
  <c r="V29" i="1"/>
  <c r="T29" i="1"/>
  <c r="U29" i="1" s="1"/>
  <c r="P29" i="1"/>
  <c r="Q29" i="1" s="1"/>
  <c r="L29" i="1"/>
  <c r="M29" i="1" s="1"/>
  <c r="H29" i="1"/>
  <c r="I29" i="1" s="1"/>
  <c r="D29" i="1"/>
  <c r="C29" i="1"/>
  <c r="B29" i="1"/>
  <c r="AS28" i="1"/>
  <c r="AT28" i="1" s="1"/>
  <c r="AQ28" i="1"/>
  <c r="AV28" i="1" s="1"/>
  <c r="AM28" i="1"/>
  <c r="AN28" i="1" s="1"/>
  <c r="AK28" i="1"/>
  <c r="AH28" i="1"/>
  <c r="AG28" i="1"/>
  <c r="AE28" i="1"/>
  <c r="AA28" i="1"/>
  <c r="AB28" i="1" s="1"/>
  <c r="Y28" i="1"/>
  <c r="V28" i="1"/>
  <c r="T28" i="1"/>
  <c r="U28" i="1" s="1"/>
  <c r="Q28" i="1"/>
  <c r="P28" i="1"/>
  <c r="L28" i="1"/>
  <c r="M28" i="1" s="1"/>
  <c r="H28" i="1"/>
  <c r="I28" i="1" s="1"/>
  <c r="D28" i="1"/>
  <c r="C28" i="1"/>
  <c r="B28" i="1"/>
  <c r="AT27" i="1"/>
  <c r="AS27" i="1"/>
  <c r="AQ27" i="1"/>
  <c r="AV27" i="1" s="1"/>
  <c r="AM27" i="1"/>
  <c r="AN27" i="1" s="1"/>
  <c r="AK27" i="1"/>
  <c r="AG27" i="1"/>
  <c r="AH27" i="1" s="1"/>
  <c r="AI27" i="1" s="1"/>
  <c r="AE27" i="1"/>
  <c r="AA27" i="1"/>
  <c r="AB27" i="1" s="1"/>
  <c r="Y27" i="1"/>
  <c r="V27" i="1"/>
  <c r="T27" i="1"/>
  <c r="U27" i="1" s="1"/>
  <c r="P27" i="1"/>
  <c r="Q27" i="1" s="1"/>
  <c r="L27" i="1"/>
  <c r="M27" i="1" s="1"/>
  <c r="H27" i="1"/>
  <c r="I27" i="1" s="1"/>
  <c r="D27" i="1"/>
  <c r="C27" i="1"/>
  <c r="B27" i="1"/>
  <c r="AS26" i="1"/>
  <c r="AT26" i="1" s="1"/>
  <c r="AQ26" i="1"/>
  <c r="AV26" i="1" s="1"/>
  <c r="AM26" i="1"/>
  <c r="AN26" i="1" s="1"/>
  <c r="AK26" i="1"/>
  <c r="AG26" i="1"/>
  <c r="AH26" i="1" s="1"/>
  <c r="AE26" i="1"/>
  <c r="AA26" i="1"/>
  <c r="AB26" i="1" s="1"/>
  <c r="Y26" i="1"/>
  <c r="V26" i="1"/>
  <c r="T26" i="1"/>
  <c r="U26" i="1" s="1"/>
  <c r="P26" i="1"/>
  <c r="Q26" i="1" s="1"/>
  <c r="L26" i="1"/>
  <c r="M26" i="1" s="1"/>
  <c r="I26" i="1"/>
  <c r="H26" i="1"/>
  <c r="D26" i="1"/>
  <c r="C26" i="1"/>
  <c r="B26" i="1"/>
  <c r="AS25" i="1"/>
  <c r="AT25" i="1" s="1"/>
  <c r="AQ25" i="1"/>
  <c r="AV25" i="1" s="1"/>
  <c r="AM25" i="1"/>
  <c r="AN25" i="1" s="1"/>
  <c r="AK25" i="1"/>
  <c r="AG25" i="1"/>
  <c r="AH25" i="1" s="1"/>
  <c r="AE25" i="1"/>
  <c r="AA25" i="1"/>
  <c r="AB25" i="1" s="1"/>
  <c r="Y25" i="1"/>
  <c r="V25" i="1"/>
  <c r="T25" i="1"/>
  <c r="U25" i="1" s="1"/>
  <c r="P25" i="1"/>
  <c r="Q25" i="1" s="1"/>
  <c r="L25" i="1"/>
  <c r="M25" i="1" s="1"/>
  <c r="H25" i="1"/>
  <c r="I25" i="1" s="1"/>
  <c r="D25" i="1"/>
  <c r="C25" i="1"/>
  <c r="B25" i="1"/>
  <c r="AS24" i="1"/>
  <c r="AT24" i="1" s="1"/>
  <c r="AQ24" i="1"/>
  <c r="AV24" i="1" s="1"/>
  <c r="AM24" i="1"/>
  <c r="AN24" i="1" s="1"/>
  <c r="AK24" i="1"/>
  <c r="AG24" i="1"/>
  <c r="AH24" i="1" s="1"/>
  <c r="AE24" i="1"/>
  <c r="AB24" i="1"/>
  <c r="AA24" i="1"/>
  <c r="Y24" i="1"/>
  <c r="V24" i="1"/>
  <c r="T24" i="1"/>
  <c r="U24" i="1" s="1"/>
  <c r="P24" i="1"/>
  <c r="Q24" i="1" s="1"/>
  <c r="L24" i="1"/>
  <c r="M24" i="1" s="1"/>
  <c r="H24" i="1"/>
  <c r="I24" i="1" s="1"/>
  <c r="D24" i="1"/>
  <c r="C24" i="1"/>
  <c r="B24" i="1"/>
  <c r="AS23" i="1"/>
  <c r="AT23" i="1" s="1"/>
  <c r="AQ23" i="1"/>
  <c r="AV23" i="1" s="1"/>
  <c r="AM23" i="1"/>
  <c r="AN23" i="1" s="1"/>
  <c r="AK23" i="1"/>
  <c r="AG23" i="1"/>
  <c r="AH23" i="1" s="1"/>
  <c r="AE23" i="1"/>
  <c r="AA23" i="1"/>
  <c r="AB23" i="1" s="1"/>
  <c r="Y23" i="1"/>
  <c r="V23" i="1"/>
  <c r="T23" i="1"/>
  <c r="U23" i="1" s="1"/>
  <c r="P23" i="1"/>
  <c r="Q23" i="1" s="1"/>
  <c r="L23" i="1"/>
  <c r="M23" i="1" s="1"/>
  <c r="H23" i="1"/>
  <c r="I23" i="1" s="1"/>
  <c r="D23" i="1"/>
  <c r="C23" i="1"/>
  <c r="B23" i="1"/>
  <c r="AT22" i="1"/>
  <c r="AS22" i="1"/>
  <c r="AQ22" i="1"/>
  <c r="AV22" i="1" s="1"/>
  <c r="AM22" i="1"/>
  <c r="AN22" i="1" s="1"/>
  <c r="AK22" i="1"/>
  <c r="AH22" i="1"/>
  <c r="AG22" i="1"/>
  <c r="AE22" i="1"/>
  <c r="AA22" i="1"/>
  <c r="AB22" i="1" s="1"/>
  <c r="Y22" i="1"/>
  <c r="V22" i="1"/>
  <c r="T22" i="1"/>
  <c r="U22" i="1" s="1"/>
  <c r="P22" i="1"/>
  <c r="Q22" i="1" s="1"/>
  <c r="L22" i="1"/>
  <c r="M22" i="1" s="1"/>
  <c r="AI22" i="1" s="1"/>
  <c r="H22" i="1"/>
  <c r="I22" i="1" s="1"/>
  <c r="D22" i="1"/>
  <c r="C22" i="1"/>
  <c r="B22" i="1"/>
  <c r="AS21" i="1"/>
  <c r="AT21" i="1" s="1"/>
  <c r="AQ21" i="1"/>
  <c r="AV21" i="1" s="1"/>
  <c r="AM21" i="1"/>
  <c r="AN21" i="1" s="1"/>
  <c r="AK21" i="1"/>
  <c r="AG21" i="1"/>
  <c r="AH21" i="1" s="1"/>
  <c r="AE21" i="1"/>
  <c r="AA21" i="1"/>
  <c r="AB21" i="1" s="1"/>
  <c r="Y21" i="1"/>
  <c r="V21" i="1"/>
  <c r="T21" i="1"/>
  <c r="U21" i="1" s="1"/>
  <c r="P21" i="1"/>
  <c r="Q21" i="1" s="1"/>
  <c r="L21" i="1"/>
  <c r="M21" i="1" s="1"/>
  <c r="H21" i="1"/>
  <c r="I21" i="1" s="1"/>
  <c r="D21" i="1"/>
  <c r="C21" i="1"/>
  <c r="B21" i="1"/>
  <c r="AS20" i="1"/>
  <c r="AT20" i="1" s="1"/>
  <c r="AQ20" i="1"/>
  <c r="AV20" i="1" s="1"/>
  <c r="AM20" i="1"/>
  <c r="AN20" i="1" s="1"/>
  <c r="AK20" i="1"/>
  <c r="AG20" i="1"/>
  <c r="AH20" i="1" s="1"/>
  <c r="AE20" i="1"/>
  <c r="AA20" i="1"/>
  <c r="AB20" i="1" s="1"/>
  <c r="Y20" i="1"/>
  <c r="V20" i="1"/>
  <c r="T20" i="1"/>
  <c r="U20" i="1" s="1"/>
  <c r="P20" i="1"/>
  <c r="Q20" i="1" s="1"/>
  <c r="L20" i="1"/>
  <c r="M20" i="1" s="1"/>
  <c r="H20" i="1"/>
  <c r="I20" i="1" s="1"/>
  <c r="D20" i="1"/>
  <c r="C20" i="1"/>
  <c r="B20" i="1"/>
  <c r="AS19" i="1"/>
  <c r="AT19" i="1" s="1"/>
  <c r="AQ19" i="1"/>
  <c r="AV19" i="1" s="1"/>
  <c r="AM19" i="1"/>
  <c r="AN19" i="1" s="1"/>
  <c r="AK19" i="1"/>
  <c r="AG19" i="1"/>
  <c r="AH19" i="1" s="1"/>
  <c r="AE19" i="1"/>
  <c r="AA19" i="1"/>
  <c r="AB19" i="1" s="1"/>
  <c r="Y19" i="1"/>
  <c r="V19" i="1"/>
  <c r="T19" i="1"/>
  <c r="U19" i="1" s="1"/>
  <c r="P19" i="1"/>
  <c r="Q19" i="1" s="1"/>
  <c r="L19" i="1"/>
  <c r="M19" i="1" s="1"/>
  <c r="H19" i="1"/>
  <c r="I19" i="1" s="1"/>
  <c r="D19" i="1"/>
  <c r="C19" i="1"/>
  <c r="B19" i="1"/>
  <c r="AS18" i="1"/>
  <c r="AT18" i="1" s="1"/>
  <c r="AQ18" i="1"/>
  <c r="AV18" i="1" s="1"/>
  <c r="AM18" i="1"/>
  <c r="AN18" i="1" s="1"/>
  <c r="AK18" i="1"/>
  <c r="AG18" i="1"/>
  <c r="AH18" i="1" s="1"/>
  <c r="AE18" i="1"/>
  <c r="AA18" i="1"/>
  <c r="AB18" i="1" s="1"/>
  <c r="Y18" i="1"/>
  <c r="V18" i="1"/>
  <c r="T18" i="1"/>
  <c r="U18" i="1" s="1"/>
  <c r="P18" i="1"/>
  <c r="Q18" i="1" s="1"/>
  <c r="L18" i="1"/>
  <c r="M18" i="1" s="1"/>
  <c r="H18" i="1"/>
  <c r="I18" i="1" s="1"/>
  <c r="D18" i="1"/>
  <c r="C18" i="1"/>
  <c r="B18" i="1"/>
  <c r="AS17" i="1"/>
  <c r="AT17" i="1" s="1"/>
  <c r="AQ17" i="1"/>
  <c r="AV17" i="1" s="1"/>
  <c r="AM17" i="1"/>
  <c r="AN17" i="1" s="1"/>
  <c r="AK17" i="1"/>
  <c r="AG17" i="1"/>
  <c r="AH17" i="1" s="1"/>
  <c r="AE17" i="1"/>
  <c r="AA17" i="1"/>
  <c r="AB17" i="1" s="1"/>
  <c r="Y17" i="1"/>
  <c r="V17" i="1"/>
  <c r="T17" i="1"/>
  <c r="U17" i="1" s="1"/>
  <c r="P17" i="1"/>
  <c r="Q17" i="1" s="1"/>
  <c r="L17" i="1"/>
  <c r="M17" i="1" s="1"/>
  <c r="H17" i="1"/>
  <c r="I17" i="1" s="1"/>
  <c r="D17" i="1"/>
  <c r="C17" i="1"/>
  <c r="B17" i="1"/>
  <c r="AS16" i="1"/>
  <c r="AT16" i="1" s="1"/>
  <c r="AQ16" i="1"/>
  <c r="AV16" i="1" s="1"/>
  <c r="AM16" i="1"/>
  <c r="AN16" i="1" s="1"/>
  <c r="AK16" i="1"/>
  <c r="AG16" i="1"/>
  <c r="AH16" i="1" s="1"/>
  <c r="AE16" i="1"/>
  <c r="AA16" i="1"/>
  <c r="AB16" i="1" s="1"/>
  <c r="Y16" i="1"/>
  <c r="V16" i="1"/>
  <c r="T16" i="1"/>
  <c r="U16" i="1" s="1"/>
  <c r="P16" i="1"/>
  <c r="Q16" i="1" s="1"/>
  <c r="L16" i="1"/>
  <c r="M16" i="1" s="1"/>
  <c r="H16" i="1"/>
  <c r="I16" i="1" s="1"/>
  <c r="D16" i="1"/>
  <c r="C16" i="1"/>
  <c r="B16" i="1"/>
  <c r="AS15" i="1"/>
  <c r="AT15" i="1" s="1"/>
  <c r="AQ15" i="1"/>
  <c r="AV15" i="1" s="1"/>
  <c r="AM15" i="1"/>
  <c r="AN15" i="1" s="1"/>
  <c r="AK15" i="1"/>
  <c r="AG15" i="1"/>
  <c r="AH15" i="1" s="1"/>
  <c r="AE15" i="1"/>
  <c r="AA15" i="1"/>
  <c r="AB15" i="1" s="1"/>
  <c r="Y15" i="1"/>
  <c r="V15" i="1"/>
  <c r="T15" i="1"/>
  <c r="U15" i="1" s="1"/>
  <c r="P15" i="1"/>
  <c r="Q15" i="1" s="1"/>
  <c r="L15" i="1"/>
  <c r="M15" i="1" s="1"/>
  <c r="H15" i="1"/>
  <c r="I15" i="1" s="1"/>
  <c r="D15" i="1"/>
  <c r="C15" i="1"/>
  <c r="B15" i="1"/>
  <c r="AS14" i="1"/>
  <c r="AT14" i="1" s="1"/>
  <c r="AQ14" i="1"/>
  <c r="AV14" i="1" s="1"/>
  <c r="AM14" i="1"/>
  <c r="AN14" i="1" s="1"/>
  <c r="AK14" i="1"/>
  <c r="AG14" i="1"/>
  <c r="AH14" i="1" s="1"/>
  <c r="AE14" i="1"/>
  <c r="AA14" i="1"/>
  <c r="AB14" i="1" s="1"/>
  <c r="Y14" i="1"/>
  <c r="V14" i="1"/>
  <c r="T14" i="1"/>
  <c r="U14" i="1" s="1"/>
  <c r="P14" i="1"/>
  <c r="Q14" i="1" s="1"/>
  <c r="L14" i="1"/>
  <c r="M14" i="1" s="1"/>
  <c r="H14" i="1"/>
  <c r="I14" i="1" s="1"/>
  <c r="D14" i="1"/>
  <c r="C14" i="1"/>
  <c r="B14" i="1"/>
  <c r="AS13" i="1"/>
  <c r="AT13" i="1" s="1"/>
  <c r="AQ13" i="1"/>
  <c r="AV13" i="1" s="1"/>
  <c r="AM13" i="1"/>
  <c r="AN13" i="1" s="1"/>
  <c r="AK13" i="1"/>
  <c r="AH13" i="1"/>
  <c r="AG13" i="1"/>
  <c r="AE13" i="1"/>
  <c r="AA13" i="1"/>
  <c r="AB13" i="1" s="1"/>
  <c r="Y13" i="1"/>
  <c r="V13" i="1"/>
  <c r="T13" i="1"/>
  <c r="U13" i="1" s="1"/>
  <c r="P13" i="1"/>
  <c r="Q13" i="1" s="1"/>
  <c r="L13" i="1"/>
  <c r="M13" i="1" s="1"/>
  <c r="H13" i="1"/>
  <c r="I13" i="1" s="1"/>
  <c r="D13" i="1"/>
  <c r="C13" i="1"/>
  <c r="B13" i="1"/>
  <c r="AS12" i="1"/>
  <c r="AT12" i="1" s="1"/>
  <c r="AQ12" i="1"/>
  <c r="AV12" i="1" s="1"/>
  <c r="AM12" i="1"/>
  <c r="AN12" i="1" s="1"/>
  <c r="AK12" i="1"/>
  <c r="AG12" i="1"/>
  <c r="AH12" i="1" s="1"/>
  <c r="AE12" i="1"/>
  <c r="AA12" i="1"/>
  <c r="AB12" i="1" s="1"/>
  <c r="Y12" i="1"/>
  <c r="V12" i="1"/>
  <c r="T12" i="1"/>
  <c r="U12" i="1" s="1"/>
  <c r="P12" i="1"/>
  <c r="Q12" i="1" s="1"/>
  <c r="L12" i="1"/>
  <c r="M12" i="1" s="1"/>
  <c r="AI12" i="1" s="1"/>
  <c r="H12" i="1"/>
  <c r="I12" i="1" s="1"/>
  <c r="D12" i="1"/>
  <c r="C12" i="1"/>
  <c r="B12" i="1"/>
  <c r="AS11" i="1"/>
  <c r="AT11" i="1" s="1"/>
  <c r="AQ11" i="1"/>
  <c r="AV11" i="1" s="1"/>
  <c r="AM11" i="1"/>
  <c r="AN11" i="1" s="1"/>
  <c r="AK11" i="1"/>
  <c r="AG11" i="1"/>
  <c r="AH11" i="1" s="1"/>
  <c r="AE11" i="1"/>
  <c r="AA11" i="1"/>
  <c r="AB11" i="1" s="1"/>
  <c r="AC11" i="1" s="1"/>
  <c r="Y11" i="1"/>
  <c r="V11" i="1"/>
  <c r="T11" i="1"/>
  <c r="U11" i="1" s="1"/>
  <c r="P11" i="1"/>
  <c r="Q11" i="1" s="1"/>
  <c r="L11" i="1"/>
  <c r="M11" i="1" s="1"/>
  <c r="H11" i="1"/>
  <c r="I11" i="1" s="1"/>
  <c r="D11" i="1"/>
  <c r="C11" i="1"/>
  <c r="B11" i="1"/>
  <c r="AS10" i="1"/>
  <c r="AT10" i="1" s="1"/>
  <c r="AQ10" i="1"/>
  <c r="AV10" i="1" s="1"/>
  <c r="AM10" i="1"/>
  <c r="AN10" i="1" s="1"/>
  <c r="AK10" i="1"/>
  <c r="AG10" i="1"/>
  <c r="AH10" i="1" s="1"/>
  <c r="AE10" i="1"/>
  <c r="AA10" i="1"/>
  <c r="AB10" i="1" s="1"/>
  <c r="Y10" i="1"/>
  <c r="V10" i="1"/>
  <c r="T10" i="1"/>
  <c r="U10" i="1" s="1"/>
  <c r="P10" i="1"/>
  <c r="Q10" i="1" s="1"/>
  <c r="L10" i="1"/>
  <c r="M10" i="1" s="1"/>
  <c r="H10" i="1"/>
  <c r="I10" i="1" s="1"/>
  <c r="D10" i="1"/>
  <c r="C10" i="1"/>
  <c r="B10" i="1"/>
  <c r="AS9" i="1"/>
  <c r="AT9" i="1" s="1"/>
  <c r="AQ9" i="1"/>
  <c r="AV9" i="1" s="1"/>
  <c r="AM9" i="1"/>
  <c r="AN9" i="1" s="1"/>
  <c r="AK9" i="1"/>
  <c r="AG9" i="1"/>
  <c r="AH9" i="1" s="1"/>
  <c r="AE9" i="1"/>
  <c r="AA9" i="1"/>
  <c r="AB9" i="1" s="1"/>
  <c r="Y9" i="1"/>
  <c r="V9" i="1"/>
  <c r="T9" i="1"/>
  <c r="U9" i="1" s="1"/>
  <c r="P9" i="1"/>
  <c r="Q9" i="1" s="1"/>
  <c r="L9" i="1"/>
  <c r="M9" i="1" s="1"/>
  <c r="H9" i="1"/>
  <c r="I9" i="1" s="1"/>
  <c r="D9" i="1"/>
  <c r="C9" i="1"/>
  <c r="B9" i="1"/>
  <c r="AS212" i="1"/>
  <c r="AQ212" i="1"/>
  <c r="AM212" i="1"/>
  <c r="AK212" i="1"/>
  <c r="AG212" i="1"/>
  <c r="AE212" i="1"/>
  <c r="AA212" i="1"/>
  <c r="Y212" i="1"/>
  <c r="V212" i="1"/>
  <c r="T212" i="1"/>
  <c r="U212" i="1" s="1"/>
  <c r="P212" i="1"/>
  <c r="Q212" i="1" s="1"/>
  <c r="L212" i="1"/>
  <c r="M212" i="1" s="1"/>
  <c r="H212" i="1"/>
  <c r="I212" i="1" s="1"/>
  <c r="D212" i="1"/>
  <c r="C212" i="1"/>
  <c r="B212" i="1"/>
  <c r="AV211" i="1"/>
  <c r="AS211" i="1"/>
  <c r="AQ211" i="1"/>
  <c r="AM211" i="1"/>
  <c r="AK211" i="1"/>
  <c r="AG211" i="1"/>
  <c r="AE211" i="1"/>
  <c r="AA211" i="1"/>
  <c r="Y211" i="1"/>
  <c r="V211" i="1"/>
  <c r="T211" i="1"/>
  <c r="U211" i="1" s="1"/>
  <c r="P211" i="1"/>
  <c r="Q211" i="1" s="1"/>
  <c r="L211" i="1"/>
  <c r="M211" i="1" s="1"/>
  <c r="H211" i="1"/>
  <c r="I211" i="1" s="1"/>
  <c r="D211" i="1"/>
  <c r="C211" i="1"/>
  <c r="B211" i="1"/>
  <c r="AS210" i="1"/>
  <c r="AQ210" i="1"/>
  <c r="AM210" i="1"/>
  <c r="AK210" i="1"/>
  <c r="AG210" i="1"/>
  <c r="AE210" i="1"/>
  <c r="AA210" i="1"/>
  <c r="Y210" i="1"/>
  <c r="V210" i="1"/>
  <c r="T210" i="1"/>
  <c r="U210" i="1" s="1"/>
  <c r="P210" i="1"/>
  <c r="Q210" i="1" s="1"/>
  <c r="L210" i="1"/>
  <c r="M210" i="1" s="1"/>
  <c r="H210" i="1"/>
  <c r="I210" i="1" s="1"/>
  <c r="D210" i="1"/>
  <c r="C210" i="1"/>
  <c r="B210" i="1"/>
  <c r="AS209" i="1"/>
  <c r="AQ209" i="1"/>
  <c r="AM209" i="1"/>
  <c r="AK209" i="1"/>
  <c r="AG209" i="1"/>
  <c r="AE209" i="1"/>
  <c r="AA209" i="1"/>
  <c r="Y209" i="1"/>
  <c r="V209" i="1"/>
  <c r="T209" i="1"/>
  <c r="U209" i="1" s="1"/>
  <c r="P209" i="1"/>
  <c r="Q209" i="1" s="1"/>
  <c r="L209" i="1"/>
  <c r="M209" i="1" s="1"/>
  <c r="H209" i="1"/>
  <c r="I209" i="1" s="1"/>
  <c r="D209" i="1"/>
  <c r="C209" i="1"/>
  <c r="B209" i="1"/>
  <c r="AS208" i="1"/>
  <c r="AQ208" i="1"/>
  <c r="AM208" i="1"/>
  <c r="AK208" i="1"/>
  <c r="AG208" i="1"/>
  <c r="AE208" i="1"/>
  <c r="AA208" i="1"/>
  <c r="Y208" i="1"/>
  <c r="V208" i="1"/>
  <c r="T208" i="1"/>
  <c r="U208" i="1" s="1"/>
  <c r="P208" i="1"/>
  <c r="Q208" i="1" s="1"/>
  <c r="L208" i="1"/>
  <c r="M208" i="1" s="1"/>
  <c r="H208" i="1"/>
  <c r="I208" i="1" s="1"/>
  <c r="D208" i="1"/>
  <c r="C208" i="1"/>
  <c r="B208" i="1"/>
  <c r="AV207" i="1"/>
  <c r="AS207" i="1"/>
  <c r="AQ207" i="1"/>
  <c r="AM207" i="1"/>
  <c r="AK207" i="1"/>
  <c r="AG207" i="1"/>
  <c r="AE207" i="1"/>
  <c r="AA207" i="1"/>
  <c r="Y207" i="1"/>
  <c r="V207" i="1"/>
  <c r="T207" i="1"/>
  <c r="U207" i="1" s="1"/>
  <c r="P207" i="1"/>
  <c r="Q207" i="1" s="1"/>
  <c r="L207" i="1"/>
  <c r="M207" i="1" s="1"/>
  <c r="H207" i="1"/>
  <c r="I207" i="1" s="1"/>
  <c r="D207" i="1"/>
  <c r="C207" i="1"/>
  <c r="B207" i="1"/>
  <c r="AS206" i="1"/>
  <c r="AQ206" i="1"/>
  <c r="AM206" i="1"/>
  <c r="AK206" i="1"/>
  <c r="AG206" i="1"/>
  <c r="AE206" i="1"/>
  <c r="AA206" i="1"/>
  <c r="Y206" i="1"/>
  <c r="V206" i="1"/>
  <c r="T206" i="1"/>
  <c r="U206" i="1" s="1"/>
  <c r="P206" i="1"/>
  <c r="Q206" i="1" s="1"/>
  <c r="L206" i="1"/>
  <c r="M206" i="1" s="1"/>
  <c r="H206" i="1"/>
  <c r="I206" i="1" s="1"/>
  <c r="D206" i="1"/>
  <c r="C206" i="1"/>
  <c r="B206" i="1"/>
  <c r="AS205" i="1"/>
  <c r="AQ205" i="1"/>
  <c r="AM205" i="1"/>
  <c r="AK205" i="1"/>
  <c r="AG205" i="1"/>
  <c r="AE205" i="1"/>
  <c r="AA205" i="1"/>
  <c r="Y205" i="1"/>
  <c r="V205" i="1"/>
  <c r="T205" i="1"/>
  <c r="U205" i="1" s="1"/>
  <c r="P205" i="1"/>
  <c r="Q205" i="1" s="1"/>
  <c r="L205" i="1"/>
  <c r="M205" i="1" s="1"/>
  <c r="H205" i="1"/>
  <c r="I205" i="1" s="1"/>
  <c r="D205" i="1"/>
  <c r="C205" i="1"/>
  <c r="B205" i="1"/>
  <c r="AS204" i="1"/>
  <c r="AQ204" i="1"/>
  <c r="AM204" i="1"/>
  <c r="AK204" i="1"/>
  <c r="AG204" i="1"/>
  <c r="AE204" i="1"/>
  <c r="AA204" i="1"/>
  <c r="Y204" i="1"/>
  <c r="V204" i="1"/>
  <c r="T204" i="1"/>
  <c r="U204" i="1" s="1"/>
  <c r="P204" i="1"/>
  <c r="Q204" i="1" s="1"/>
  <c r="L204" i="1"/>
  <c r="M204" i="1" s="1"/>
  <c r="H204" i="1"/>
  <c r="I204" i="1" s="1"/>
  <c r="D204" i="1"/>
  <c r="C204" i="1"/>
  <c r="B204" i="1"/>
  <c r="AV203" i="1"/>
  <c r="AS203" i="1"/>
  <c r="AQ203" i="1"/>
  <c r="AM203" i="1"/>
  <c r="AK203" i="1"/>
  <c r="AG203" i="1"/>
  <c r="AE203" i="1"/>
  <c r="AA203" i="1"/>
  <c r="Y203" i="1"/>
  <c r="V203" i="1"/>
  <c r="T203" i="1"/>
  <c r="U203" i="1" s="1"/>
  <c r="P203" i="1"/>
  <c r="Q203" i="1" s="1"/>
  <c r="L203" i="1"/>
  <c r="M203" i="1" s="1"/>
  <c r="H203" i="1"/>
  <c r="I203" i="1" s="1"/>
  <c r="D203" i="1"/>
  <c r="C203" i="1"/>
  <c r="B203" i="1"/>
  <c r="AS202" i="1"/>
  <c r="AQ202" i="1"/>
  <c r="AM202" i="1"/>
  <c r="AK202" i="1"/>
  <c r="AG202" i="1"/>
  <c r="AE202" i="1"/>
  <c r="AA202" i="1"/>
  <c r="Y202" i="1"/>
  <c r="V202" i="1"/>
  <c r="T202" i="1"/>
  <c r="U202" i="1" s="1"/>
  <c r="P202" i="1"/>
  <c r="Q202" i="1" s="1"/>
  <c r="L202" i="1"/>
  <c r="M202" i="1" s="1"/>
  <c r="H202" i="1"/>
  <c r="I202" i="1" s="1"/>
  <c r="D202" i="1"/>
  <c r="C202" i="1"/>
  <c r="B202" i="1"/>
  <c r="AS201" i="1"/>
  <c r="AQ201" i="1"/>
  <c r="AM201" i="1"/>
  <c r="AK201" i="1"/>
  <c r="AG201" i="1"/>
  <c r="AE201" i="1"/>
  <c r="AA201" i="1"/>
  <c r="Y201" i="1"/>
  <c r="V201" i="1"/>
  <c r="T201" i="1"/>
  <c r="U201" i="1" s="1"/>
  <c r="P201" i="1"/>
  <c r="Q201" i="1" s="1"/>
  <c r="L201" i="1"/>
  <c r="M201" i="1" s="1"/>
  <c r="H201" i="1"/>
  <c r="I201" i="1" s="1"/>
  <c r="D201" i="1"/>
  <c r="C201" i="1"/>
  <c r="B201" i="1"/>
  <c r="AS200" i="1"/>
  <c r="AQ200" i="1"/>
  <c r="AM200" i="1"/>
  <c r="AK200" i="1"/>
  <c r="AG200" i="1"/>
  <c r="AE200" i="1"/>
  <c r="AA200" i="1"/>
  <c r="Y200" i="1"/>
  <c r="V200" i="1"/>
  <c r="T200" i="1"/>
  <c r="U200" i="1" s="1"/>
  <c r="P200" i="1"/>
  <c r="Q200" i="1" s="1"/>
  <c r="L200" i="1"/>
  <c r="M200" i="1" s="1"/>
  <c r="H200" i="1"/>
  <c r="I200" i="1" s="1"/>
  <c r="D200" i="1"/>
  <c r="C200" i="1"/>
  <c r="B200" i="1"/>
  <c r="AS199" i="1"/>
  <c r="AQ199" i="1"/>
  <c r="AM199" i="1"/>
  <c r="AK199" i="1"/>
  <c r="AG199" i="1"/>
  <c r="AE199" i="1"/>
  <c r="AA199" i="1"/>
  <c r="Y199" i="1"/>
  <c r="V199" i="1"/>
  <c r="T199" i="1"/>
  <c r="U199" i="1" s="1"/>
  <c r="P199" i="1"/>
  <c r="Q199" i="1" s="1"/>
  <c r="L199" i="1"/>
  <c r="M199" i="1" s="1"/>
  <c r="H199" i="1"/>
  <c r="I199" i="1" s="1"/>
  <c r="D199" i="1"/>
  <c r="C199" i="1"/>
  <c r="B199" i="1"/>
  <c r="AS198" i="1"/>
  <c r="AQ198" i="1"/>
  <c r="AM198" i="1"/>
  <c r="AK198" i="1"/>
  <c r="AG198" i="1"/>
  <c r="AE198" i="1"/>
  <c r="AA198" i="1"/>
  <c r="Y198" i="1"/>
  <c r="V198" i="1"/>
  <c r="T198" i="1"/>
  <c r="U198" i="1" s="1"/>
  <c r="P198" i="1"/>
  <c r="Q198" i="1" s="1"/>
  <c r="L198" i="1"/>
  <c r="M198" i="1" s="1"/>
  <c r="H198" i="1"/>
  <c r="I198" i="1" s="1"/>
  <c r="D198" i="1"/>
  <c r="C198" i="1"/>
  <c r="B198" i="1"/>
  <c r="AS197" i="1"/>
  <c r="AQ197" i="1"/>
  <c r="AM197" i="1"/>
  <c r="AK197" i="1"/>
  <c r="AG197" i="1"/>
  <c r="AE197" i="1"/>
  <c r="AA197" i="1"/>
  <c r="Y197" i="1"/>
  <c r="V197" i="1"/>
  <c r="T197" i="1"/>
  <c r="U197" i="1" s="1"/>
  <c r="P197" i="1"/>
  <c r="Q197" i="1" s="1"/>
  <c r="L197" i="1"/>
  <c r="M197" i="1" s="1"/>
  <c r="H197" i="1"/>
  <c r="I197" i="1" s="1"/>
  <c r="D197" i="1"/>
  <c r="C197" i="1"/>
  <c r="B197" i="1"/>
  <c r="AS196" i="1"/>
  <c r="AQ196" i="1"/>
  <c r="AM196" i="1"/>
  <c r="AK196" i="1"/>
  <c r="AG196" i="1"/>
  <c r="AE196" i="1"/>
  <c r="AA196" i="1"/>
  <c r="Y196" i="1"/>
  <c r="V196" i="1"/>
  <c r="T196" i="1"/>
  <c r="U196" i="1" s="1"/>
  <c r="P196" i="1"/>
  <c r="Q196" i="1" s="1"/>
  <c r="L196" i="1"/>
  <c r="M196" i="1" s="1"/>
  <c r="H196" i="1"/>
  <c r="I196" i="1" s="1"/>
  <c r="D196" i="1"/>
  <c r="C196" i="1"/>
  <c r="B196" i="1"/>
  <c r="AS195" i="1"/>
  <c r="AQ195" i="1"/>
  <c r="AM195" i="1"/>
  <c r="AK195" i="1"/>
  <c r="AG195" i="1"/>
  <c r="AH195" i="1" s="1"/>
  <c r="AE195" i="1"/>
  <c r="AA195" i="1"/>
  <c r="AB195" i="1" s="1"/>
  <c r="Y195" i="1"/>
  <c r="V195" i="1"/>
  <c r="T195" i="1"/>
  <c r="U195" i="1" s="1"/>
  <c r="P195" i="1"/>
  <c r="Q195" i="1" s="1"/>
  <c r="L195" i="1"/>
  <c r="M195" i="1" s="1"/>
  <c r="H195" i="1"/>
  <c r="I195" i="1" s="1"/>
  <c r="D195" i="1"/>
  <c r="C195" i="1"/>
  <c r="B195" i="1"/>
  <c r="AS194" i="1"/>
  <c r="AT194" i="1" s="1"/>
  <c r="AQ194" i="1"/>
  <c r="AM194" i="1"/>
  <c r="AK194" i="1"/>
  <c r="AG194" i="1"/>
  <c r="AE194" i="1"/>
  <c r="AA194" i="1"/>
  <c r="AB194" i="1" s="1"/>
  <c r="Y194" i="1"/>
  <c r="V194" i="1"/>
  <c r="T194" i="1"/>
  <c r="U194" i="1" s="1"/>
  <c r="P194" i="1"/>
  <c r="Q194" i="1" s="1"/>
  <c r="L194" i="1"/>
  <c r="M194" i="1" s="1"/>
  <c r="H194" i="1"/>
  <c r="I194" i="1" s="1"/>
  <c r="D194" i="1"/>
  <c r="C194" i="1"/>
  <c r="B194" i="1"/>
  <c r="AS193" i="1"/>
  <c r="AT193" i="1" s="1"/>
  <c r="AQ193" i="1"/>
  <c r="AM193" i="1"/>
  <c r="AN193" i="1" s="1"/>
  <c r="AK193" i="1"/>
  <c r="AG193" i="1"/>
  <c r="AE193" i="1"/>
  <c r="AA193" i="1"/>
  <c r="Y193" i="1"/>
  <c r="V193" i="1"/>
  <c r="T193" i="1"/>
  <c r="U193" i="1" s="1"/>
  <c r="P193" i="1"/>
  <c r="Q193" i="1" s="1"/>
  <c r="AO193" i="1" s="1"/>
  <c r="L193" i="1"/>
  <c r="M193" i="1" s="1"/>
  <c r="H193" i="1"/>
  <c r="I193" i="1" s="1"/>
  <c r="D193" i="1"/>
  <c r="C193" i="1"/>
  <c r="B193" i="1"/>
  <c r="AV192" i="1"/>
  <c r="AS192" i="1"/>
  <c r="AQ192" i="1"/>
  <c r="AM192" i="1"/>
  <c r="AN192" i="1" s="1"/>
  <c r="AK192" i="1"/>
  <c r="AG192" i="1"/>
  <c r="AH192" i="1" s="1"/>
  <c r="AE192" i="1"/>
  <c r="AA192" i="1"/>
  <c r="Y192" i="1"/>
  <c r="V192" i="1"/>
  <c r="T192" i="1"/>
  <c r="U192" i="1" s="1"/>
  <c r="P192" i="1"/>
  <c r="Q192" i="1" s="1"/>
  <c r="AO192" i="1" s="1"/>
  <c r="L192" i="1"/>
  <c r="M192" i="1" s="1"/>
  <c r="H192" i="1"/>
  <c r="I192" i="1" s="1"/>
  <c r="D192" i="1"/>
  <c r="C192" i="1"/>
  <c r="B192" i="1"/>
  <c r="AS191" i="1"/>
  <c r="AQ191" i="1"/>
  <c r="AM191" i="1"/>
  <c r="AK191" i="1"/>
  <c r="AG191" i="1"/>
  <c r="AH191" i="1" s="1"/>
  <c r="AE191" i="1"/>
  <c r="AA191" i="1"/>
  <c r="AB191" i="1" s="1"/>
  <c r="Y191" i="1"/>
  <c r="V191" i="1"/>
  <c r="T191" i="1"/>
  <c r="U191" i="1" s="1"/>
  <c r="P191" i="1"/>
  <c r="Q191" i="1" s="1"/>
  <c r="L191" i="1"/>
  <c r="M191" i="1" s="1"/>
  <c r="H191" i="1"/>
  <c r="I191" i="1" s="1"/>
  <c r="D191" i="1"/>
  <c r="C191" i="1"/>
  <c r="B191" i="1"/>
  <c r="AS190" i="1"/>
  <c r="AT190" i="1" s="1"/>
  <c r="AQ190" i="1"/>
  <c r="AV190" i="1" s="1"/>
  <c r="AM190" i="1"/>
  <c r="AN190" i="1" s="1"/>
  <c r="AK190" i="1"/>
  <c r="AG190" i="1"/>
  <c r="AH190" i="1" s="1"/>
  <c r="AE190" i="1"/>
  <c r="AA190" i="1"/>
  <c r="AB190" i="1" s="1"/>
  <c r="Y190" i="1"/>
  <c r="V190" i="1"/>
  <c r="T190" i="1"/>
  <c r="U190" i="1" s="1"/>
  <c r="P190" i="1"/>
  <c r="Q190" i="1" s="1"/>
  <c r="L190" i="1"/>
  <c r="M190" i="1" s="1"/>
  <c r="H190" i="1"/>
  <c r="I190" i="1" s="1"/>
  <c r="D190" i="1"/>
  <c r="C190" i="1"/>
  <c r="B190" i="1"/>
  <c r="AS189" i="1"/>
  <c r="AT189" i="1" s="1"/>
  <c r="AQ189" i="1"/>
  <c r="AV189" i="1" s="1"/>
  <c r="AM189" i="1"/>
  <c r="AN189" i="1" s="1"/>
  <c r="AK189" i="1"/>
  <c r="AG189" i="1"/>
  <c r="AH189" i="1" s="1"/>
  <c r="AE189" i="1"/>
  <c r="AA189" i="1"/>
  <c r="AB189" i="1" s="1"/>
  <c r="Y189" i="1"/>
  <c r="V189" i="1"/>
  <c r="T189" i="1"/>
  <c r="U189" i="1" s="1"/>
  <c r="P189" i="1"/>
  <c r="Q189" i="1" s="1"/>
  <c r="L189" i="1"/>
  <c r="M189" i="1" s="1"/>
  <c r="AI189" i="1" s="1"/>
  <c r="H189" i="1"/>
  <c r="I189" i="1" s="1"/>
  <c r="D189" i="1"/>
  <c r="C189" i="1"/>
  <c r="B189" i="1"/>
  <c r="AS188" i="1"/>
  <c r="AT188" i="1" s="1"/>
  <c r="AQ188" i="1"/>
  <c r="AV188" i="1" s="1"/>
  <c r="AM188" i="1"/>
  <c r="AN188" i="1" s="1"/>
  <c r="AK188" i="1"/>
  <c r="AG188" i="1"/>
  <c r="AH188" i="1" s="1"/>
  <c r="AE188" i="1"/>
  <c r="AA188" i="1"/>
  <c r="AB188" i="1" s="1"/>
  <c r="Y188" i="1"/>
  <c r="V188" i="1"/>
  <c r="T188" i="1"/>
  <c r="U188" i="1" s="1"/>
  <c r="P188" i="1"/>
  <c r="Q188" i="1" s="1"/>
  <c r="L188" i="1"/>
  <c r="M188" i="1" s="1"/>
  <c r="H188" i="1"/>
  <c r="I188" i="1" s="1"/>
  <c r="D188" i="1"/>
  <c r="C188" i="1"/>
  <c r="B188" i="1"/>
  <c r="AS187" i="1"/>
  <c r="AT187" i="1" s="1"/>
  <c r="AQ187" i="1"/>
  <c r="AV187" i="1" s="1"/>
  <c r="AM187" i="1"/>
  <c r="AN187" i="1" s="1"/>
  <c r="AK187" i="1"/>
  <c r="AG187" i="1"/>
  <c r="AH187" i="1" s="1"/>
  <c r="AE187" i="1"/>
  <c r="AA187" i="1"/>
  <c r="AB187" i="1" s="1"/>
  <c r="Y187" i="1"/>
  <c r="V187" i="1"/>
  <c r="T187" i="1"/>
  <c r="U187" i="1" s="1"/>
  <c r="P187" i="1"/>
  <c r="Q187" i="1" s="1"/>
  <c r="L187" i="1"/>
  <c r="M187" i="1" s="1"/>
  <c r="H187" i="1"/>
  <c r="I187" i="1" s="1"/>
  <c r="D187" i="1"/>
  <c r="C187" i="1"/>
  <c r="B187" i="1"/>
  <c r="AS186" i="1"/>
  <c r="AT186" i="1" s="1"/>
  <c r="AQ186" i="1"/>
  <c r="AV186" i="1" s="1"/>
  <c r="AM186" i="1"/>
  <c r="AN186" i="1" s="1"/>
  <c r="AK186" i="1"/>
  <c r="AG186" i="1"/>
  <c r="AH186" i="1" s="1"/>
  <c r="AE186" i="1"/>
  <c r="AA186" i="1"/>
  <c r="AB186" i="1" s="1"/>
  <c r="Y186" i="1"/>
  <c r="V186" i="1"/>
  <c r="T186" i="1"/>
  <c r="U186" i="1" s="1"/>
  <c r="P186" i="1"/>
  <c r="Q186" i="1" s="1"/>
  <c r="L186" i="1"/>
  <c r="M186" i="1" s="1"/>
  <c r="H186" i="1"/>
  <c r="I186" i="1" s="1"/>
  <c r="D186" i="1"/>
  <c r="C186" i="1"/>
  <c r="B186" i="1"/>
  <c r="AS185" i="1"/>
  <c r="AT185" i="1" s="1"/>
  <c r="AQ185" i="1"/>
  <c r="AV185" i="1" s="1"/>
  <c r="AM185" i="1"/>
  <c r="AN185" i="1" s="1"/>
  <c r="AK185" i="1"/>
  <c r="AG185" i="1"/>
  <c r="AH185" i="1" s="1"/>
  <c r="AE185" i="1"/>
  <c r="AA185" i="1"/>
  <c r="AB185" i="1" s="1"/>
  <c r="Y185" i="1"/>
  <c r="V185" i="1"/>
  <c r="T185" i="1"/>
  <c r="U185" i="1" s="1"/>
  <c r="P185" i="1"/>
  <c r="Q185" i="1" s="1"/>
  <c r="L185" i="1"/>
  <c r="M185" i="1" s="1"/>
  <c r="H185" i="1"/>
  <c r="I185" i="1" s="1"/>
  <c r="D185" i="1"/>
  <c r="C185" i="1"/>
  <c r="B185" i="1"/>
  <c r="AS184" i="1"/>
  <c r="AT184" i="1" s="1"/>
  <c r="AQ184" i="1"/>
  <c r="AV184" i="1" s="1"/>
  <c r="AM184" i="1"/>
  <c r="AN184" i="1" s="1"/>
  <c r="AK184" i="1"/>
  <c r="AG184" i="1"/>
  <c r="AH184" i="1" s="1"/>
  <c r="AE184" i="1"/>
  <c r="AA184" i="1"/>
  <c r="AB184" i="1" s="1"/>
  <c r="Y184" i="1"/>
  <c r="V184" i="1"/>
  <c r="T184" i="1"/>
  <c r="U184" i="1" s="1"/>
  <c r="P184" i="1"/>
  <c r="Q184" i="1" s="1"/>
  <c r="M184" i="1"/>
  <c r="L184" i="1"/>
  <c r="H184" i="1"/>
  <c r="I184" i="1" s="1"/>
  <c r="D184" i="1"/>
  <c r="C184" i="1"/>
  <c r="B184" i="1"/>
  <c r="AS183" i="1"/>
  <c r="AT183" i="1" s="1"/>
  <c r="AQ183" i="1"/>
  <c r="AV183" i="1" s="1"/>
  <c r="AN183" i="1"/>
  <c r="AM183" i="1"/>
  <c r="AK183" i="1"/>
  <c r="AG183" i="1"/>
  <c r="AH183" i="1" s="1"/>
  <c r="AE183" i="1"/>
  <c r="AA183" i="1"/>
  <c r="AB183" i="1" s="1"/>
  <c r="Y183" i="1"/>
  <c r="V183" i="1"/>
  <c r="T183" i="1"/>
  <c r="U183" i="1" s="1"/>
  <c r="P183" i="1"/>
  <c r="Q183" i="1" s="1"/>
  <c r="L183" i="1"/>
  <c r="M183" i="1" s="1"/>
  <c r="H183" i="1"/>
  <c r="I183" i="1" s="1"/>
  <c r="D183" i="1"/>
  <c r="C183" i="1"/>
  <c r="B183" i="1"/>
  <c r="AS182" i="1"/>
  <c r="AT182" i="1" s="1"/>
  <c r="AQ182" i="1"/>
  <c r="AV182" i="1" s="1"/>
  <c r="AM182" i="1"/>
  <c r="AN182" i="1" s="1"/>
  <c r="AK182" i="1"/>
  <c r="AG182" i="1"/>
  <c r="AH182" i="1" s="1"/>
  <c r="AE182" i="1"/>
  <c r="AA182" i="1"/>
  <c r="AB182" i="1" s="1"/>
  <c r="Y182" i="1"/>
  <c r="V182" i="1"/>
  <c r="T182" i="1"/>
  <c r="U182" i="1" s="1"/>
  <c r="P182" i="1"/>
  <c r="Q182" i="1" s="1"/>
  <c r="L182" i="1"/>
  <c r="M182" i="1" s="1"/>
  <c r="H182" i="1"/>
  <c r="I182" i="1" s="1"/>
  <c r="D182" i="1"/>
  <c r="C182" i="1"/>
  <c r="B182" i="1"/>
  <c r="AS181" i="1"/>
  <c r="AT181" i="1" s="1"/>
  <c r="AQ181" i="1"/>
  <c r="AV181" i="1" s="1"/>
  <c r="AM181" i="1"/>
  <c r="AN181" i="1" s="1"/>
  <c r="AK181" i="1"/>
  <c r="AG181" i="1"/>
  <c r="AH181" i="1" s="1"/>
  <c r="AE181" i="1"/>
  <c r="AA181" i="1"/>
  <c r="AB181" i="1" s="1"/>
  <c r="Y181" i="1"/>
  <c r="V181" i="1"/>
  <c r="U181" i="1"/>
  <c r="T181" i="1"/>
  <c r="P181" i="1"/>
  <c r="Q181" i="1" s="1"/>
  <c r="L181" i="1"/>
  <c r="M181" i="1" s="1"/>
  <c r="H181" i="1"/>
  <c r="I181" i="1" s="1"/>
  <c r="D181" i="1"/>
  <c r="C181" i="1"/>
  <c r="B181" i="1"/>
  <c r="AS180" i="1"/>
  <c r="AT180" i="1" s="1"/>
  <c r="AQ180" i="1"/>
  <c r="AV180" i="1" s="1"/>
  <c r="AM180" i="1"/>
  <c r="AN180" i="1" s="1"/>
  <c r="AK180" i="1"/>
  <c r="AG180" i="1"/>
  <c r="AH180" i="1" s="1"/>
  <c r="AE180" i="1"/>
  <c r="AA180" i="1"/>
  <c r="AB180" i="1" s="1"/>
  <c r="Y180" i="1"/>
  <c r="V180" i="1"/>
  <c r="T180" i="1"/>
  <c r="U180" i="1" s="1"/>
  <c r="P180" i="1"/>
  <c r="Q180" i="1" s="1"/>
  <c r="L180" i="1"/>
  <c r="M180" i="1" s="1"/>
  <c r="AI180" i="1" s="1"/>
  <c r="H180" i="1"/>
  <c r="I180" i="1" s="1"/>
  <c r="D180" i="1"/>
  <c r="C180" i="1"/>
  <c r="B180" i="1"/>
  <c r="AS179" i="1"/>
  <c r="AT179" i="1" s="1"/>
  <c r="AQ179" i="1"/>
  <c r="AV179" i="1" s="1"/>
  <c r="AM179" i="1"/>
  <c r="AN179" i="1" s="1"/>
  <c r="AK179" i="1"/>
  <c r="AG179" i="1"/>
  <c r="AH179" i="1" s="1"/>
  <c r="AE179" i="1"/>
  <c r="AA179" i="1"/>
  <c r="AB179" i="1" s="1"/>
  <c r="Y179" i="1"/>
  <c r="V179" i="1"/>
  <c r="T179" i="1"/>
  <c r="U179" i="1" s="1"/>
  <c r="P179" i="1"/>
  <c r="Q179" i="1" s="1"/>
  <c r="L179" i="1"/>
  <c r="M179" i="1" s="1"/>
  <c r="H179" i="1"/>
  <c r="I179" i="1" s="1"/>
  <c r="D179" i="1"/>
  <c r="C179" i="1"/>
  <c r="B179" i="1"/>
  <c r="AS178" i="1"/>
  <c r="AT178" i="1" s="1"/>
  <c r="AQ178" i="1"/>
  <c r="AV178" i="1" s="1"/>
  <c r="AM178" i="1"/>
  <c r="AN178" i="1" s="1"/>
  <c r="AK178" i="1"/>
  <c r="AG178" i="1"/>
  <c r="AH178" i="1" s="1"/>
  <c r="AE178" i="1"/>
  <c r="AA178" i="1"/>
  <c r="AB178" i="1" s="1"/>
  <c r="Y178" i="1"/>
  <c r="V178" i="1"/>
  <c r="T178" i="1"/>
  <c r="U178" i="1" s="1"/>
  <c r="P178" i="1"/>
  <c r="Q178" i="1" s="1"/>
  <c r="L178" i="1"/>
  <c r="M178" i="1" s="1"/>
  <c r="H178" i="1"/>
  <c r="I178" i="1" s="1"/>
  <c r="D178" i="1"/>
  <c r="C178" i="1"/>
  <c r="B178" i="1"/>
  <c r="AS177" i="1"/>
  <c r="AT177" i="1" s="1"/>
  <c r="AQ177" i="1"/>
  <c r="AV177" i="1" s="1"/>
  <c r="AM177" i="1"/>
  <c r="AN177" i="1" s="1"/>
  <c r="AK177" i="1"/>
  <c r="AG177" i="1"/>
  <c r="AH177" i="1" s="1"/>
  <c r="AE177" i="1"/>
  <c r="AA177" i="1"/>
  <c r="AB177" i="1" s="1"/>
  <c r="Y177" i="1"/>
  <c r="V177" i="1"/>
  <c r="T177" i="1"/>
  <c r="U177" i="1" s="1"/>
  <c r="P177" i="1"/>
  <c r="Q177" i="1" s="1"/>
  <c r="L177" i="1"/>
  <c r="M177" i="1" s="1"/>
  <c r="H177" i="1"/>
  <c r="I177" i="1" s="1"/>
  <c r="D177" i="1"/>
  <c r="C177" i="1"/>
  <c r="B177" i="1"/>
  <c r="AS176" i="1"/>
  <c r="AT176" i="1" s="1"/>
  <c r="AQ176" i="1"/>
  <c r="AV176" i="1" s="1"/>
  <c r="AM176" i="1"/>
  <c r="AN176" i="1" s="1"/>
  <c r="AK176" i="1"/>
  <c r="AG176" i="1"/>
  <c r="AH176" i="1" s="1"/>
  <c r="AE176" i="1"/>
  <c r="AA176" i="1"/>
  <c r="AB176" i="1" s="1"/>
  <c r="Y176" i="1"/>
  <c r="V176" i="1"/>
  <c r="T176" i="1"/>
  <c r="U176" i="1" s="1"/>
  <c r="P176" i="1"/>
  <c r="Q176" i="1" s="1"/>
  <c r="AO176" i="1" s="1"/>
  <c r="L176" i="1"/>
  <c r="M176" i="1" s="1"/>
  <c r="H176" i="1"/>
  <c r="I176" i="1" s="1"/>
  <c r="AC176" i="1" s="1"/>
  <c r="D176" i="1"/>
  <c r="C176" i="1"/>
  <c r="B176" i="1"/>
  <c r="AS175" i="1"/>
  <c r="AT175" i="1" s="1"/>
  <c r="AQ175" i="1"/>
  <c r="AV175" i="1" s="1"/>
  <c r="AM175" i="1"/>
  <c r="AN175" i="1" s="1"/>
  <c r="AK175" i="1"/>
  <c r="AG175" i="1"/>
  <c r="AH175" i="1" s="1"/>
  <c r="AE175" i="1"/>
  <c r="AA175" i="1"/>
  <c r="AB175" i="1" s="1"/>
  <c r="Y175" i="1"/>
  <c r="V175" i="1"/>
  <c r="T175" i="1"/>
  <c r="U175" i="1" s="1"/>
  <c r="P175" i="1"/>
  <c r="Q175" i="1" s="1"/>
  <c r="L175" i="1"/>
  <c r="M175" i="1" s="1"/>
  <c r="H175" i="1"/>
  <c r="I175" i="1" s="1"/>
  <c r="D175" i="1"/>
  <c r="C175" i="1"/>
  <c r="B175" i="1"/>
  <c r="AS174" i="1"/>
  <c r="AT174" i="1" s="1"/>
  <c r="AQ174" i="1"/>
  <c r="AV174" i="1" s="1"/>
  <c r="AM174" i="1"/>
  <c r="AN174" i="1" s="1"/>
  <c r="AK174" i="1"/>
  <c r="AG174" i="1"/>
  <c r="AH174" i="1" s="1"/>
  <c r="AE174" i="1"/>
  <c r="AA174" i="1"/>
  <c r="AB174" i="1" s="1"/>
  <c r="Y174" i="1"/>
  <c r="V174" i="1"/>
  <c r="T174" i="1"/>
  <c r="U174" i="1" s="1"/>
  <c r="P174" i="1"/>
  <c r="Q174" i="1" s="1"/>
  <c r="AO174" i="1" s="1"/>
  <c r="L174" i="1"/>
  <c r="M174" i="1" s="1"/>
  <c r="H174" i="1"/>
  <c r="I174" i="1" s="1"/>
  <c r="D174" i="1"/>
  <c r="C174" i="1"/>
  <c r="B174" i="1"/>
  <c r="AS173" i="1"/>
  <c r="AT173" i="1" s="1"/>
  <c r="AQ173" i="1"/>
  <c r="AV173" i="1" s="1"/>
  <c r="AM173" i="1"/>
  <c r="AN173" i="1" s="1"/>
  <c r="AK173" i="1"/>
  <c r="AG173" i="1"/>
  <c r="AH173" i="1" s="1"/>
  <c r="AE173" i="1"/>
  <c r="AA173" i="1"/>
  <c r="AB173" i="1" s="1"/>
  <c r="Y173" i="1"/>
  <c r="V173" i="1"/>
  <c r="U173" i="1"/>
  <c r="T173" i="1"/>
  <c r="P173" i="1"/>
  <c r="Q173" i="1" s="1"/>
  <c r="L173" i="1"/>
  <c r="M173" i="1" s="1"/>
  <c r="AI173" i="1" s="1"/>
  <c r="H173" i="1"/>
  <c r="I173" i="1" s="1"/>
  <c r="D173" i="1"/>
  <c r="C173" i="1"/>
  <c r="B173" i="1"/>
  <c r="AS172" i="1"/>
  <c r="AT172" i="1" s="1"/>
  <c r="AQ172" i="1"/>
  <c r="AV172" i="1" s="1"/>
  <c r="AM172" i="1"/>
  <c r="AN172" i="1" s="1"/>
  <c r="AK172" i="1"/>
  <c r="AG172" i="1"/>
  <c r="AH172" i="1" s="1"/>
  <c r="AE172" i="1"/>
  <c r="AA172" i="1"/>
  <c r="AB172" i="1" s="1"/>
  <c r="Y172" i="1"/>
  <c r="V172" i="1"/>
  <c r="T172" i="1"/>
  <c r="U172" i="1" s="1"/>
  <c r="P172" i="1"/>
  <c r="Q172" i="1" s="1"/>
  <c r="L172" i="1"/>
  <c r="M172" i="1" s="1"/>
  <c r="H172" i="1"/>
  <c r="I172" i="1" s="1"/>
  <c r="D172" i="1"/>
  <c r="C172" i="1"/>
  <c r="B172" i="1"/>
  <c r="AS171" i="1"/>
  <c r="AT171" i="1" s="1"/>
  <c r="AQ171" i="1"/>
  <c r="AV171" i="1" s="1"/>
  <c r="AM171" i="1"/>
  <c r="AN171" i="1" s="1"/>
  <c r="AK171" i="1"/>
  <c r="AG171" i="1"/>
  <c r="AH171" i="1" s="1"/>
  <c r="AE171" i="1"/>
  <c r="AA171" i="1"/>
  <c r="AB171" i="1" s="1"/>
  <c r="Y171" i="1"/>
  <c r="V171" i="1"/>
  <c r="U171" i="1"/>
  <c r="T171" i="1"/>
  <c r="P171" i="1"/>
  <c r="Q171" i="1" s="1"/>
  <c r="L171" i="1"/>
  <c r="M171" i="1" s="1"/>
  <c r="H171" i="1"/>
  <c r="I171" i="1" s="1"/>
  <c r="D171" i="1"/>
  <c r="C171" i="1"/>
  <c r="B171" i="1"/>
  <c r="AT170" i="1"/>
  <c r="AS170" i="1"/>
  <c r="AQ170" i="1"/>
  <c r="AV170" i="1" s="1"/>
  <c r="AM170" i="1"/>
  <c r="AN170" i="1" s="1"/>
  <c r="AK170" i="1"/>
  <c r="AG170" i="1"/>
  <c r="AH170" i="1" s="1"/>
  <c r="AE170" i="1"/>
  <c r="AA170" i="1"/>
  <c r="AB170" i="1" s="1"/>
  <c r="Y170" i="1"/>
  <c r="V170" i="1"/>
  <c r="T170" i="1"/>
  <c r="U170" i="1" s="1"/>
  <c r="Q170" i="1"/>
  <c r="P170" i="1"/>
  <c r="L170" i="1"/>
  <c r="M170" i="1" s="1"/>
  <c r="I170" i="1"/>
  <c r="H170" i="1"/>
  <c r="D170" i="1"/>
  <c r="C170" i="1"/>
  <c r="B170" i="1"/>
  <c r="AS169" i="1"/>
  <c r="AT169" i="1" s="1"/>
  <c r="AQ169" i="1"/>
  <c r="AV169" i="1" s="1"/>
  <c r="AM169" i="1"/>
  <c r="AN169" i="1" s="1"/>
  <c r="AK169" i="1"/>
  <c r="AG169" i="1"/>
  <c r="AH169" i="1" s="1"/>
  <c r="AE169" i="1"/>
  <c r="AA169" i="1"/>
  <c r="AB169" i="1" s="1"/>
  <c r="Y169" i="1"/>
  <c r="V169" i="1"/>
  <c r="T169" i="1"/>
  <c r="U169" i="1" s="1"/>
  <c r="P169" i="1"/>
  <c r="Q169" i="1" s="1"/>
  <c r="M169" i="1"/>
  <c r="L169" i="1"/>
  <c r="H169" i="1"/>
  <c r="I169" i="1" s="1"/>
  <c r="D169" i="1"/>
  <c r="C169" i="1"/>
  <c r="B169" i="1"/>
  <c r="AS168" i="1"/>
  <c r="AT168" i="1" s="1"/>
  <c r="AQ168" i="1"/>
  <c r="AV168" i="1" s="1"/>
  <c r="AM168" i="1"/>
  <c r="AN168" i="1" s="1"/>
  <c r="AK168" i="1"/>
  <c r="AG168" i="1"/>
  <c r="AH168" i="1" s="1"/>
  <c r="AE168" i="1"/>
  <c r="AA168" i="1"/>
  <c r="AB168" i="1" s="1"/>
  <c r="Y168" i="1"/>
  <c r="V168" i="1"/>
  <c r="T168" i="1"/>
  <c r="U168" i="1" s="1"/>
  <c r="P168" i="1"/>
  <c r="Q168" i="1" s="1"/>
  <c r="L168" i="1"/>
  <c r="M168" i="1" s="1"/>
  <c r="AI168" i="1" s="1"/>
  <c r="H168" i="1"/>
  <c r="I168" i="1" s="1"/>
  <c r="D168" i="1"/>
  <c r="C168" i="1"/>
  <c r="B168" i="1"/>
  <c r="AS167" i="1"/>
  <c r="AT167" i="1" s="1"/>
  <c r="AQ167" i="1"/>
  <c r="AV167" i="1" s="1"/>
  <c r="AM167" i="1"/>
  <c r="AN167" i="1" s="1"/>
  <c r="AK167" i="1"/>
  <c r="AH167" i="1"/>
  <c r="AG167" i="1"/>
  <c r="AE167" i="1"/>
  <c r="AA167" i="1"/>
  <c r="AB167" i="1" s="1"/>
  <c r="Y167" i="1"/>
  <c r="V167" i="1"/>
  <c r="T167" i="1"/>
  <c r="U167" i="1" s="1"/>
  <c r="P167" i="1"/>
  <c r="Q167" i="1" s="1"/>
  <c r="L167" i="1"/>
  <c r="M167" i="1" s="1"/>
  <c r="H167" i="1"/>
  <c r="I167" i="1" s="1"/>
  <c r="D167" i="1"/>
  <c r="C167" i="1"/>
  <c r="B167" i="1"/>
  <c r="AS166" i="1"/>
  <c r="AT166" i="1" s="1"/>
  <c r="AQ166" i="1"/>
  <c r="AV166" i="1" s="1"/>
  <c r="AM166" i="1"/>
  <c r="AN166" i="1" s="1"/>
  <c r="AK166" i="1"/>
  <c r="AG166" i="1"/>
  <c r="AH166" i="1" s="1"/>
  <c r="AE166" i="1"/>
  <c r="AA166" i="1"/>
  <c r="AB166" i="1" s="1"/>
  <c r="Y166" i="1"/>
  <c r="V166" i="1"/>
  <c r="T166" i="1"/>
  <c r="U166" i="1" s="1"/>
  <c r="P166" i="1"/>
  <c r="Q166" i="1" s="1"/>
  <c r="L166" i="1"/>
  <c r="M166" i="1" s="1"/>
  <c r="H166" i="1"/>
  <c r="I166" i="1" s="1"/>
  <c r="D166" i="1"/>
  <c r="C166" i="1"/>
  <c r="B166" i="1"/>
  <c r="AS165" i="1"/>
  <c r="AT165" i="1" s="1"/>
  <c r="AQ165" i="1"/>
  <c r="AV165" i="1" s="1"/>
  <c r="AM165" i="1"/>
  <c r="AN165" i="1" s="1"/>
  <c r="AK165" i="1"/>
  <c r="AG165" i="1"/>
  <c r="AH165" i="1" s="1"/>
  <c r="AE165" i="1"/>
  <c r="AA165" i="1"/>
  <c r="AB165" i="1" s="1"/>
  <c r="Y165" i="1"/>
  <c r="V165" i="1"/>
  <c r="T165" i="1"/>
  <c r="U165" i="1" s="1"/>
  <c r="P165" i="1"/>
  <c r="Q165" i="1" s="1"/>
  <c r="L165" i="1"/>
  <c r="M165" i="1" s="1"/>
  <c r="H165" i="1"/>
  <c r="I165" i="1" s="1"/>
  <c r="D165" i="1"/>
  <c r="C165" i="1"/>
  <c r="B165" i="1"/>
  <c r="AS164" i="1"/>
  <c r="AT164" i="1" s="1"/>
  <c r="AQ164" i="1"/>
  <c r="AV164" i="1" s="1"/>
  <c r="AM164" i="1"/>
  <c r="AN164" i="1" s="1"/>
  <c r="AK164" i="1"/>
  <c r="AG164" i="1"/>
  <c r="AH164" i="1" s="1"/>
  <c r="AE164" i="1"/>
  <c r="AA164" i="1"/>
  <c r="AB164" i="1" s="1"/>
  <c r="Y164" i="1"/>
  <c r="V164" i="1"/>
  <c r="T164" i="1"/>
  <c r="U164" i="1" s="1"/>
  <c r="P164" i="1"/>
  <c r="Q164" i="1" s="1"/>
  <c r="AO164" i="1" s="1"/>
  <c r="L164" i="1"/>
  <c r="M164" i="1" s="1"/>
  <c r="H164" i="1"/>
  <c r="I164" i="1" s="1"/>
  <c r="D164" i="1"/>
  <c r="C164" i="1"/>
  <c r="B164" i="1"/>
  <c r="AS163" i="1"/>
  <c r="AT163" i="1" s="1"/>
  <c r="AQ163" i="1"/>
  <c r="AV163" i="1" s="1"/>
  <c r="AM163" i="1"/>
  <c r="AN163" i="1" s="1"/>
  <c r="AK163" i="1"/>
  <c r="AG163" i="1"/>
  <c r="AH163" i="1" s="1"/>
  <c r="AE163" i="1"/>
  <c r="AA163" i="1"/>
  <c r="AB163" i="1" s="1"/>
  <c r="Y163" i="1"/>
  <c r="V163" i="1"/>
  <c r="T163" i="1"/>
  <c r="U163" i="1" s="1"/>
  <c r="P163" i="1"/>
  <c r="Q163" i="1" s="1"/>
  <c r="L163" i="1"/>
  <c r="M163" i="1" s="1"/>
  <c r="H163" i="1"/>
  <c r="I163" i="1" s="1"/>
  <c r="D163" i="1"/>
  <c r="C163" i="1"/>
  <c r="B163" i="1"/>
  <c r="AT162" i="1"/>
  <c r="AS162" i="1"/>
  <c r="AQ162" i="1"/>
  <c r="AV162" i="1" s="1"/>
  <c r="AM162" i="1"/>
  <c r="AN162" i="1" s="1"/>
  <c r="AK162" i="1"/>
  <c r="AG162" i="1"/>
  <c r="AH162" i="1" s="1"/>
  <c r="AE162" i="1"/>
  <c r="AA162" i="1"/>
  <c r="AB162" i="1" s="1"/>
  <c r="Y162" i="1"/>
  <c r="V162" i="1"/>
  <c r="T162" i="1"/>
  <c r="U162" i="1" s="1"/>
  <c r="P162" i="1"/>
  <c r="Q162" i="1" s="1"/>
  <c r="L162" i="1"/>
  <c r="M162" i="1" s="1"/>
  <c r="H162" i="1"/>
  <c r="I162" i="1" s="1"/>
  <c r="D162" i="1"/>
  <c r="C162" i="1"/>
  <c r="B162" i="1"/>
  <c r="AS161" i="1"/>
  <c r="AT161" i="1" s="1"/>
  <c r="AQ161" i="1"/>
  <c r="AV161" i="1" s="1"/>
  <c r="AM161" i="1"/>
  <c r="AN161" i="1" s="1"/>
  <c r="AK161" i="1"/>
  <c r="AG161" i="1"/>
  <c r="AH161" i="1" s="1"/>
  <c r="AE161" i="1"/>
  <c r="AA161" i="1"/>
  <c r="AB161" i="1" s="1"/>
  <c r="Y161" i="1"/>
  <c r="V161" i="1"/>
  <c r="T161" i="1"/>
  <c r="U161" i="1" s="1"/>
  <c r="P161" i="1"/>
  <c r="Q161" i="1" s="1"/>
  <c r="L161" i="1"/>
  <c r="M161" i="1" s="1"/>
  <c r="H161" i="1"/>
  <c r="I161" i="1" s="1"/>
  <c r="D161" i="1"/>
  <c r="C161" i="1"/>
  <c r="B161" i="1"/>
  <c r="AS160" i="1"/>
  <c r="AT160" i="1" s="1"/>
  <c r="AQ160" i="1"/>
  <c r="AV160" i="1" s="1"/>
  <c r="AM160" i="1"/>
  <c r="AN160" i="1" s="1"/>
  <c r="AK160" i="1"/>
  <c r="AG160" i="1"/>
  <c r="AH160" i="1" s="1"/>
  <c r="AE160" i="1"/>
  <c r="AA160" i="1"/>
  <c r="AB160" i="1" s="1"/>
  <c r="Y160" i="1"/>
  <c r="V160" i="1"/>
  <c r="T160" i="1"/>
  <c r="U160" i="1" s="1"/>
  <c r="P160" i="1"/>
  <c r="Q160" i="1" s="1"/>
  <c r="L160" i="1"/>
  <c r="M160" i="1" s="1"/>
  <c r="H160" i="1"/>
  <c r="I160" i="1" s="1"/>
  <c r="D160" i="1"/>
  <c r="C160" i="1"/>
  <c r="B160" i="1"/>
  <c r="AS159" i="1"/>
  <c r="AT159" i="1" s="1"/>
  <c r="AQ159" i="1"/>
  <c r="AV159" i="1" s="1"/>
  <c r="AM159" i="1"/>
  <c r="AN159" i="1" s="1"/>
  <c r="AK159" i="1"/>
  <c r="AG159" i="1"/>
  <c r="AH159" i="1" s="1"/>
  <c r="AE159" i="1"/>
  <c r="AA159" i="1"/>
  <c r="AB159" i="1" s="1"/>
  <c r="Y159" i="1"/>
  <c r="V159" i="1"/>
  <c r="T159" i="1"/>
  <c r="U159" i="1" s="1"/>
  <c r="P159" i="1"/>
  <c r="Q159" i="1" s="1"/>
  <c r="L159" i="1"/>
  <c r="M159" i="1" s="1"/>
  <c r="H159" i="1"/>
  <c r="I159" i="1" s="1"/>
  <c r="D159" i="1"/>
  <c r="C159" i="1"/>
  <c r="B159" i="1"/>
  <c r="AS158" i="1"/>
  <c r="AT158" i="1" s="1"/>
  <c r="AQ158" i="1"/>
  <c r="AV158" i="1" s="1"/>
  <c r="AM158" i="1"/>
  <c r="AN158" i="1" s="1"/>
  <c r="AK158" i="1"/>
  <c r="AG158" i="1"/>
  <c r="AH158" i="1" s="1"/>
  <c r="AE158" i="1"/>
  <c r="AA158" i="1"/>
  <c r="AB158" i="1" s="1"/>
  <c r="Y158" i="1"/>
  <c r="V158" i="1"/>
  <c r="T158" i="1"/>
  <c r="U158" i="1" s="1"/>
  <c r="P158" i="1"/>
  <c r="Q158" i="1" s="1"/>
  <c r="L158" i="1"/>
  <c r="M158" i="1" s="1"/>
  <c r="H158" i="1"/>
  <c r="I158" i="1" s="1"/>
  <c r="D158" i="1"/>
  <c r="C158" i="1"/>
  <c r="B158" i="1"/>
  <c r="AT157" i="1"/>
  <c r="AS157" i="1"/>
  <c r="AQ157" i="1"/>
  <c r="AV157" i="1" s="1"/>
  <c r="AM157" i="1"/>
  <c r="AN157" i="1" s="1"/>
  <c r="AK157" i="1"/>
  <c r="AG157" i="1"/>
  <c r="AH157" i="1" s="1"/>
  <c r="AE157" i="1"/>
  <c r="AA157" i="1"/>
  <c r="AB157" i="1" s="1"/>
  <c r="Y157" i="1"/>
  <c r="V157" i="1"/>
  <c r="T157" i="1"/>
  <c r="U157" i="1" s="1"/>
  <c r="P157" i="1"/>
  <c r="Q157" i="1" s="1"/>
  <c r="L157" i="1"/>
  <c r="M157" i="1" s="1"/>
  <c r="H157" i="1"/>
  <c r="I157" i="1" s="1"/>
  <c r="D157" i="1"/>
  <c r="C157" i="1"/>
  <c r="B157" i="1"/>
  <c r="AS156" i="1"/>
  <c r="AT156" i="1" s="1"/>
  <c r="AQ156" i="1"/>
  <c r="AV156" i="1" s="1"/>
  <c r="AM156" i="1"/>
  <c r="AN156" i="1" s="1"/>
  <c r="AK156" i="1"/>
  <c r="AG156" i="1"/>
  <c r="AH156" i="1" s="1"/>
  <c r="AE156" i="1"/>
  <c r="AA156" i="1"/>
  <c r="AB156" i="1" s="1"/>
  <c r="Y156" i="1"/>
  <c r="V156" i="1"/>
  <c r="T156" i="1"/>
  <c r="U156" i="1" s="1"/>
  <c r="P156" i="1"/>
  <c r="Q156" i="1" s="1"/>
  <c r="L156" i="1"/>
  <c r="M156" i="1" s="1"/>
  <c r="AI156" i="1" s="1"/>
  <c r="H156" i="1"/>
  <c r="I156" i="1" s="1"/>
  <c r="D156" i="1"/>
  <c r="C156" i="1"/>
  <c r="B156" i="1"/>
  <c r="AS155" i="1"/>
  <c r="AT155" i="1" s="1"/>
  <c r="AQ155" i="1"/>
  <c r="AV155" i="1" s="1"/>
  <c r="AN155" i="1"/>
  <c r="AM155" i="1"/>
  <c r="AK155" i="1"/>
  <c r="AG155" i="1"/>
  <c r="AH155" i="1" s="1"/>
  <c r="AE155" i="1"/>
  <c r="AA155" i="1"/>
  <c r="AB155" i="1" s="1"/>
  <c r="Y155" i="1"/>
  <c r="V155" i="1"/>
  <c r="T155" i="1"/>
  <c r="U155" i="1" s="1"/>
  <c r="P155" i="1"/>
  <c r="Q155" i="1" s="1"/>
  <c r="L155" i="1"/>
  <c r="M155" i="1" s="1"/>
  <c r="H155" i="1"/>
  <c r="I155" i="1" s="1"/>
  <c r="D155" i="1"/>
  <c r="C155" i="1"/>
  <c r="B155" i="1"/>
  <c r="AS154" i="1"/>
  <c r="AT154" i="1" s="1"/>
  <c r="AQ154" i="1"/>
  <c r="AV154" i="1" s="1"/>
  <c r="AM154" i="1"/>
  <c r="AN154" i="1" s="1"/>
  <c r="AK154" i="1"/>
  <c r="AG154" i="1"/>
  <c r="AH154" i="1" s="1"/>
  <c r="AE154" i="1"/>
  <c r="AA154" i="1"/>
  <c r="AB154" i="1" s="1"/>
  <c r="Y154" i="1"/>
  <c r="V154" i="1"/>
  <c r="T154" i="1"/>
  <c r="U154" i="1" s="1"/>
  <c r="P154" i="1"/>
  <c r="Q154" i="1" s="1"/>
  <c r="L154" i="1"/>
  <c r="M154" i="1" s="1"/>
  <c r="I154" i="1"/>
  <c r="H154" i="1"/>
  <c r="D154" i="1"/>
  <c r="C154" i="1"/>
  <c r="B154" i="1"/>
  <c r="AS153" i="1"/>
  <c r="AT153" i="1" s="1"/>
  <c r="AQ153" i="1"/>
  <c r="AV153" i="1" s="1"/>
  <c r="AM153" i="1"/>
  <c r="AN153" i="1" s="1"/>
  <c r="AK153" i="1"/>
  <c r="AG153" i="1"/>
  <c r="AH153" i="1" s="1"/>
  <c r="AE153" i="1"/>
  <c r="AA153" i="1"/>
  <c r="AB153" i="1" s="1"/>
  <c r="Y153" i="1"/>
  <c r="V153" i="1"/>
  <c r="T153" i="1"/>
  <c r="U153" i="1" s="1"/>
  <c r="P153" i="1"/>
  <c r="Q153" i="1" s="1"/>
  <c r="L153" i="1"/>
  <c r="M153" i="1" s="1"/>
  <c r="AI153" i="1" s="1"/>
  <c r="H153" i="1"/>
  <c r="I153" i="1" s="1"/>
  <c r="D153" i="1"/>
  <c r="C153" i="1"/>
  <c r="B153" i="1"/>
  <c r="AS152" i="1"/>
  <c r="AT152" i="1" s="1"/>
  <c r="AQ152" i="1"/>
  <c r="AV152" i="1" s="1"/>
  <c r="AM152" i="1"/>
  <c r="AN152" i="1" s="1"/>
  <c r="AK152" i="1"/>
  <c r="AG152" i="1"/>
  <c r="AH152" i="1" s="1"/>
  <c r="AE152" i="1"/>
  <c r="AA152" i="1"/>
  <c r="AB152" i="1" s="1"/>
  <c r="Y152" i="1"/>
  <c r="V152" i="1"/>
  <c r="T152" i="1"/>
  <c r="U152" i="1" s="1"/>
  <c r="P152" i="1"/>
  <c r="Q152" i="1" s="1"/>
  <c r="L152" i="1"/>
  <c r="M152" i="1" s="1"/>
  <c r="AI152" i="1" s="1"/>
  <c r="H152" i="1"/>
  <c r="I152" i="1" s="1"/>
  <c r="D152" i="1"/>
  <c r="C152" i="1"/>
  <c r="B152" i="1"/>
  <c r="AT151" i="1"/>
  <c r="AS151" i="1"/>
  <c r="AQ151" i="1"/>
  <c r="AV151" i="1" s="1"/>
  <c r="AM151" i="1"/>
  <c r="AN151" i="1" s="1"/>
  <c r="AK151" i="1"/>
  <c r="AG151" i="1"/>
  <c r="AH151" i="1" s="1"/>
  <c r="AE151" i="1"/>
  <c r="AA151" i="1"/>
  <c r="AB151" i="1" s="1"/>
  <c r="Y151" i="1"/>
  <c r="V151" i="1"/>
  <c r="T151" i="1"/>
  <c r="U151" i="1" s="1"/>
  <c r="Q151" i="1"/>
  <c r="P151" i="1"/>
  <c r="L151" i="1"/>
  <c r="M151" i="1" s="1"/>
  <c r="H151" i="1"/>
  <c r="I151" i="1" s="1"/>
  <c r="D151" i="1"/>
  <c r="C151" i="1"/>
  <c r="B151" i="1"/>
  <c r="AS150" i="1"/>
  <c r="AT150" i="1" s="1"/>
  <c r="AQ150" i="1"/>
  <c r="AV150" i="1" s="1"/>
  <c r="AM150" i="1"/>
  <c r="AN150" i="1" s="1"/>
  <c r="AK150" i="1"/>
  <c r="AG150" i="1"/>
  <c r="AH150" i="1" s="1"/>
  <c r="AE150" i="1"/>
  <c r="AA150" i="1"/>
  <c r="AB150" i="1" s="1"/>
  <c r="Y150" i="1"/>
  <c r="V150" i="1"/>
  <c r="T150" i="1"/>
  <c r="U150" i="1" s="1"/>
  <c r="P150" i="1"/>
  <c r="Q150" i="1" s="1"/>
  <c r="L150" i="1"/>
  <c r="M150" i="1" s="1"/>
  <c r="H150" i="1"/>
  <c r="I150" i="1" s="1"/>
  <c r="D150" i="1"/>
  <c r="C150" i="1"/>
  <c r="B150" i="1"/>
  <c r="AS149" i="1"/>
  <c r="AT149" i="1" s="1"/>
  <c r="AQ149" i="1"/>
  <c r="AV149" i="1" s="1"/>
  <c r="AM149" i="1"/>
  <c r="AN149" i="1" s="1"/>
  <c r="AK149" i="1"/>
  <c r="AG149" i="1"/>
  <c r="AH149" i="1" s="1"/>
  <c r="AE149" i="1"/>
  <c r="AA149" i="1"/>
  <c r="AB149" i="1" s="1"/>
  <c r="Y149" i="1"/>
  <c r="V149" i="1"/>
  <c r="T149" i="1"/>
  <c r="U149" i="1" s="1"/>
  <c r="P149" i="1"/>
  <c r="Q149" i="1" s="1"/>
  <c r="L149" i="1"/>
  <c r="M149" i="1" s="1"/>
  <c r="H149" i="1"/>
  <c r="I149" i="1" s="1"/>
  <c r="D149" i="1"/>
  <c r="C149" i="1"/>
  <c r="B149" i="1"/>
  <c r="AS148" i="1"/>
  <c r="AT148" i="1" s="1"/>
  <c r="AQ148" i="1"/>
  <c r="AV148" i="1" s="1"/>
  <c r="AM148" i="1"/>
  <c r="AN148" i="1" s="1"/>
  <c r="AK148" i="1"/>
  <c r="AG148" i="1"/>
  <c r="AH148" i="1" s="1"/>
  <c r="AE148" i="1"/>
  <c r="AA148" i="1"/>
  <c r="AB148" i="1" s="1"/>
  <c r="Y148" i="1"/>
  <c r="V148" i="1"/>
  <c r="T148" i="1"/>
  <c r="U148" i="1" s="1"/>
  <c r="P148" i="1"/>
  <c r="Q148" i="1" s="1"/>
  <c r="M148" i="1"/>
  <c r="AI148" i="1" s="1"/>
  <c r="L148" i="1"/>
  <c r="H148" i="1"/>
  <c r="I148" i="1" s="1"/>
  <c r="D148" i="1"/>
  <c r="C148" i="1"/>
  <c r="B148" i="1"/>
  <c r="AS147" i="1"/>
  <c r="AT147" i="1" s="1"/>
  <c r="AQ147" i="1"/>
  <c r="AV147" i="1" s="1"/>
  <c r="AM147" i="1"/>
  <c r="AN147" i="1" s="1"/>
  <c r="AK147" i="1"/>
  <c r="AG147" i="1"/>
  <c r="AH147" i="1" s="1"/>
  <c r="AE147" i="1"/>
  <c r="AA147" i="1"/>
  <c r="AB147" i="1" s="1"/>
  <c r="Y147" i="1"/>
  <c r="V147" i="1"/>
  <c r="T147" i="1"/>
  <c r="U147" i="1" s="1"/>
  <c r="Q147" i="1"/>
  <c r="P147" i="1"/>
  <c r="L147" i="1"/>
  <c r="M147" i="1" s="1"/>
  <c r="AI147" i="1" s="1"/>
  <c r="H147" i="1"/>
  <c r="I147" i="1" s="1"/>
  <c r="D147" i="1"/>
  <c r="C147" i="1"/>
  <c r="B147" i="1"/>
  <c r="AS146" i="1"/>
  <c r="AT146" i="1" s="1"/>
  <c r="AQ146" i="1"/>
  <c r="AV146" i="1" s="1"/>
  <c r="AM146" i="1"/>
  <c r="AN146" i="1" s="1"/>
  <c r="AK146" i="1"/>
  <c r="AG146" i="1"/>
  <c r="AH146" i="1" s="1"/>
  <c r="AE146" i="1"/>
  <c r="AA146" i="1"/>
  <c r="AB146" i="1" s="1"/>
  <c r="Y146" i="1"/>
  <c r="V146" i="1"/>
  <c r="T146" i="1"/>
  <c r="U146" i="1" s="1"/>
  <c r="P146" i="1"/>
  <c r="Q146" i="1" s="1"/>
  <c r="L146" i="1"/>
  <c r="M146" i="1" s="1"/>
  <c r="H146" i="1"/>
  <c r="I146" i="1" s="1"/>
  <c r="D146" i="1"/>
  <c r="C146" i="1"/>
  <c r="B146" i="1"/>
  <c r="AS145" i="1"/>
  <c r="AT145" i="1" s="1"/>
  <c r="AQ145" i="1"/>
  <c r="AV145" i="1" s="1"/>
  <c r="AM145" i="1"/>
  <c r="AN145" i="1" s="1"/>
  <c r="AK145" i="1"/>
  <c r="AG145" i="1"/>
  <c r="AH145" i="1" s="1"/>
  <c r="AE145" i="1"/>
  <c r="AB145" i="1"/>
  <c r="AA145" i="1"/>
  <c r="Y145" i="1"/>
  <c r="V145" i="1"/>
  <c r="T145" i="1"/>
  <c r="U145" i="1" s="1"/>
  <c r="P145" i="1"/>
  <c r="Q145" i="1" s="1"/>
  <c r="L145" i="1"/>
  <c r="M145" i="1" s="1"/>
  <c r="H145" i="1"/>
  <c r="I145" i="1" s="1"/>
  <c r="D145" i="1"/>
  <c r="C145" i="1"/>
  <c r="B145" i="1"/>
  <c r="AS144" i="1"/>
  <c r="AT144" i="1" s="1"/>
  <c r="AQ144" i="1"/>
  <c r="AV144" i="1" s="1"/>
  <c r="AM144" i="1"/>
  <c r="AN144" i="1" s="1"/>
  <c r="AK144" i="1"/>
  <c r="AG144" i="1"/>
  <c r="AH144" i="1" s="1"/>
  <c r="AE144" i="1"/>
  <c r="AA144" i="1"/>
  <c r="AB144" i="1" s="1"/>
  <c r="Y144" i="1"/>
  <c r="V144" i="1"/>
  <c r="T144" i="1"/>
  <c r="U144" i="1" s="1"/>
  <c r="P144" i="1"/>
  <c r="Q144" i="1" s="1"/>
  <c r="L144" i="1"/>
  <c r="M144" i="1" s="1"/>
  <c r="H144" i="1"/>
  <c r="I144" i="1" s="1"/>
  <c r="D144" i="1"/>
  <c r="C144" i="1"/>
  <c r="B144" i="1"/>
  <c r="AS143" i="1"/>
  <c r="AT143" i="1" s="1"/>
  <c r="AQ143" i="1"/>
  <c r="AV143" i="1" s="1"/>
  <c r="AM143" i="1"/>
  <c r="AN143" i="1" s="1"/>
  <c r="AK143" i="1"/>
  <c r="AG143" i="1"/>
  <c r="AH143" i="1" s="1"/>
  <c r="AE143" i="1"/>
  <c r="AA143" i="1"/>
  <c r="AB143" i="1" s="1"/>
  <c r="Y143" i="1"/>
  <c r="V143" i="1"/>
  <c r="T143" i="1"/>
  <c r="U143" i="1" s="1"/>
  <c r="P143" i="1"/>
  <c r="Q143" i="1" s="1"/>
  <c r="L143" i="1"/>
  <c r="M143" i="1" s="1"/>
  <c r="AI143" i="1" s="1"/>
  <c r="H143" i="1"/>
  <c r="I143" i="1" s="1"/>
  <c r="D143" i="1"/>
  <c r="C143" i="1"/>
  <c r="B143" i="1"/>
  <c r="AS142" i="1"/>
  <c r="AT142" i="1" s="1"/>
  <c r="AQ142" i="1"/>
  <c r="AV142" i="1" s="1"/>
  <c r="AM142" i="1"/>
  <c r="AN142" i="1" s="1"/>
  <c r="AK142" i="1"/>
  <c r="AG142" i="1"/>
  <c r="AH142" i="1" s="1"/>
  <c r="AE142" i="1"/>
  <c r="AA142" i="1"/>
  <c r="AB142" i="1" s="1"/>
  <c r="Y142" i="1"/>
  <c r="V142" i="1"/>
  <c r="U142" i="1"/>
  <c r="T142" i="1"/>
  <c r="Q142" i="1"/>
  <c r="P142" i="1"/>
  <c r="L142" i="1"/>
  <c r="M142" i="1" s="1"/>
  <c r="H142" i="1"/>
  <c r="I142" i="1" s="1"/>
  <c r="D142" i="1"/>
  <c r="C142" i="1"/>
  <c r="B142" i="1"/>
  <c r="AS141" i="1"/>
  <c r="AT141" i="1" s="1"/>
  <c r="AQ141" i="1"/>
  <c r="AV141" i="1" s="1"/>
  <c r="AM141" i="1"/>
  <c r="AN141" i="1" s="1"/>
  <c r="AK141" i="1"/>
  <c r="AG141" i="1"/>
  <c r="AH141" i="1" s="1"/>
  <c r="AE141" i="1"/>
  <c r="AA141" i="1"/>
  <c r="AB141" i="1" s="1"/>
  <c r="Y141" i="1"/>
  <c r="V141" i="1"/>
  <c r="T141" i="1"/>
  <c r="U141" i="1" s="1"/>
  <c r="P141" i="1"/>
  <c r="Q141" i="1" s="1"/>
  <c r="M141" i="1"/>
  <c r="AI141" i="1" s="1"/>
  <c r="L141" i="1"/>
  <c r="H141" i="1"/>
  <c r="I141" i="1" s="1"/>
  <c r="D141" i="1"/>
  <c r="C141" i="1"/>
  <c r="B141" i="1"/>
  <c r="AS140" i="1"/>
  <c r="AT140" i="1" s="1"/>
  <c r="AQ140" i="1"/>
  <c r="AV140" i="1" s="1"/>
  <c r="AM140" i="1"/>
  <c r="AN140" i="1" s="1"/>
  <c r="AK140" i="1"/>
  <c r="AG140" i="1"/>
  <c r="AH140" i="1" s="1"/>
  <c r="AE140" i="1"/>
  <c r="AA140" i="1"/>
  <c r="AB140" i="1" s="1"/>
  <c r="Y140" i="1"/>
  <c r="V140" i="1"/>
  <c r="T140" i="1"/>
  <c r="U140" i="1" s="1"/>
  <c r="P140" i="1"/>
  <c r="Q140" i="1" s="1"/>
  <c r="L140" i="1"/>
  <c r="M140" i="1" s="1"/>
  <c r="H140" i="1"/>
  <c r="I140" i="1" s="1"/>
  <c r="D140" i="1"/>
  <c r="C140" i="1"/>
  <c r="B140" i="1"/>
  <c r="AS139" i="1"/>
  <c r="AT139" i="1" s="1"/>
  <c r="AQ139" i="1"/>
  <c r="AV139" i="1" s="1"/>
  <c r="AM139" i="1"/>
  <c r="AN139" i="1" s="1"/>
  <c r="AK139" i="1"/>
  <c r="AG139" i="1"/>
  <c r="AH139" i="1" s="1"/>
  <c r="AE139" i="1"/>
  <c r="AA139" i="1"/>
  <c r="AB139" i="1" s="1"/>
  <c r="Y139" i="1"/>
  <c r="V139" i="1"/>
  <c r="T139" i="1"/>
  <c r="U139" i="1" s="1"/>
  <c r="P139" i="1"/>
  <c r="Q139" i="1" s="1"/>
  <c r="L139" i="1"/>
  <c r="M139" i="1" s="1"/>
  <c r="H139" i="1"/>
  <c r="I139" i="1" s="1"/>
  <c r="D139" i="1"/>
  <c r="C139" i="1"/>
  <c r="B139" i="1"/>
  <c r="AS138" i="1"/>
  <c r="AT138" i="1" s="1"/>
  <c r="AQ138" i="1"/>
  <c r="AV138" i="1" s="1"/>
  <c r="AM138" i="1"/>
  <c r="AN138" i="1" s="1"/>
  <c r="AK138" i="1"/>
  <c r="AG138" i="1"/>
  <c r="AH138" i="1" s="1"/>
  <c r="AE138" i="1"/>
  <c r="AA138" i="1"/>
  <c r="AB138" i="1" s="1"/>
  <c r="Y138" i="1"/>
  <c r="V138" i="1"/>
  <c r="T138" i="1"/>
  <c r="U138" i="1" s="1"/>
  <c r="P138" i="1"/>
  <c r="Q138" i="1" s="1"/>
  <c r="L138" i="1"/>
  <c r="M138" i="1" s="1"/>
  <c r="H138" i="1"/>
  <c r="I138" i="1" s="1"/>
  <c r="D138" i="1"/>
  <c r="C138" i="1"/>
  <c r="B138" i="1"/>
  <c r="AS137" i="1"/>
  <c r="AT137" i="1" s="1"/>
  <c r="AQ137" i="1"/>
  <c r="AV137" i="1" s="1"/>
  <c r="AM137" i="1"/>
  <c r="AN137" i="1" s="1"/>
  <c r="AK137" i="1"/>
  <c r="AG137" i="1"/>
  <c r="AH137" i="1" s="1"/>
  <c r="AE137" i="1"/>
  <c r="AA137" i="1"/>
  <c r="AB137" i="1" s="1"/>
  <c r="Y137" i="1"/>
  <c r="V137" i="1"/>
  <c r="T137" i="1"/>
  <c r="U137" i="1" s="1"/>
  <c r="P137" i="1"/>
  <c r="Q137" i="1" s="1"/>
  <c r="L137" i="1"/>
  <c r="M137" i="1" s="1"/>
  <c r="H137" i="1"/>
  <c r="I137" i="1" s="1"/>
  <c r="D137" i="1"/>
  <c r="C137" i="1"/>
  <c r="B137" i="1"/>
  <c r="AT136" i="1"/>
  <c r="AS136" i="1"/>
  <c r="AQ136" i="1"/>
  <c r="AV136" i="1" s="1"/>
  <c r="AM136" i="1"/>
  <c r="AN136" i="1" s="1"/>
  <c r="AK136" i="1"/>
  <c r="AG136" i="1"/>
  <c r="AH136" i="1" s="1"/>
  <c r="AE136" i="1"/>
  <c r="AA136" i="1"/>
  <c r="AB136" i="1" s="1"/>
  <c r="Y136" i="1"/>
  <c r="V136" i="1"/>
  <c r="T136" i="1"/>
  <c r="U136" i="1" s="1"/>
  <c r="P136" i="1"/>
  <c r="Q136" i="1" s="1"/>
  <c r="L136" i="1"/>
  <c r="M136" i="1" s="1"/>
  <c r="H136" i="1"/>
  <c r="I136" i="1" s="1"/>
  <c r="D136" i="1"/>
  <c r="C136" i="1"/>
  <c r="B136" i="1"/>
  <c r="AS135" i="1"/>
  <c r="AT135" i="1" s="1"/>
  <c r="AQ135" i="1"/>
  <c r="AV135" i="1" s="1"/>
  <c r="AM135" i="1"/>
  <c r="AN135" i="1" s="1"/>
  <c r="AK135" i="1"/>
  <c r="AG135" i="1"/>
  <c r="AH135" i="1" s="1"/>
  <c r="AE135" i="1"/>
  <c r="AA135" i="1"/>
  <c r="AB135" i="1" s="1"/>
  <c r="Y135" i="1"/>
  <c r="V135" i="1"/>
  <c r="T135" i="1"/>
  <c r="U135" i="1" s="1"/>
  <c r="P135" i="1"/>
  <c r="Q135" i="1" s="1"/>
  <c r="L135" i="1"/>
  <c r="M135" i="1" s="1"/>
  <c r="AI135" i="1" s="1"/>
  <c r="H135" i="1"/>
  <c r="I135" i="1" s="1"/>
  <c r="D135" i="1"/>
  <c r="C135" i="1"/>
  <c r="B135" i="1"/>
  <c r="AS134" i="1"/>
  <c r="AT134" i="1" s="1"/>
  <c r="AQ134" i="1"/>
  <c r="AV134" i="1" s="1"/>
  <c r="AM134" i="1"/>
  <c r="AN134" i="1" s="1"/>
  <c r="AK134" i="1"/>
  <c r="AG134" i="1"/>
  <c r="AH134" i="1" s="1"/>
  <c r="AE134" i="1"/>
  <c r="AA134" i="1"/>
  <c r="AB134" i="1" s="1"/>
  <c r="Y134" i="1"/>
  <c r="V134" i="1"/>
  <c r="T134" i="1"/>
  <c r="U134" i="1" s="1"/>
  <c r="P134" i="1"/>
  <c r="Q134" i="1" s="1"/>
  <c r="L134" i="1"/>
  <c r="M134" i="1" s="1"/>
  <c r="H134" i="1"/>
  <c r="I134" i="1" s="1"/>
  <c r="D134" i="1"/>
  <c r="C134" i="1"/>
  <c r="B134" i="1"/>
  <c r="AS133" i="1"/>
  <c r="AT133" i="1" s="1"/>
  <c r="AQ133" i="1"/>
  <c r="AV133" i="1" s="1"/>
  <c r="AM133" i="1"/>
  <c r="AN133" i="1" s="1"/>
  <c r="AK133" i="1"/>
  <c r="AG133" i="1"/>
  <c r="AH133" i="1" s="1"/>
  <c r="AE133" i="1"/>
  <c r="AA133" i="1"/>
  <c r="AB133" i="1" s="1"/>
  <c r="Y133" i="1"/>
  <c r="V133" i="1"/>
  <c r="T133" i="1"/>
  <c r="U133" i="1" s="1"/>
  <c r="P133" i="1"/>
  <c r="Q133" i="1" s="1"/>
  <c r="L133" i="1"/>
  <c r="M133" i="1" s="1"/>
  <c r="H133" i="1"/>
  <c r="I133" i="1" s="1"/>
  <c r="D133" i="1"/>
  <c r="C133" i="1"/>
  <c r="B133" i="1"/>
  <c r="AS132" i="1"/>
  <c r="AT132" i="1" s="1"/>
  <c r="AQ132" i="1"/>
  <c r="AV132" i="1" s="1"/>
  <c r="AM132" i="1"/>
  <c r="AN132" i="1" s="1"/>
  <c r="AK132" i="1"/>
  <c r="AG132" i="1"/>
  <c r="AH132" i="1" s="1"/>
  <c r="AE132" i="1"/>
  <c r="AA132" i="1"/>
  <c r="AB132" i="1" s="1"/>
  <c r="Y132" i="1"/>
  <c r="V132" i="1"/>
  <c r="T132" i="1"/>
  <c r="U132" i="1" s="1"/>
  <c r="P132" i="1"/>
  <c r="Q132" i="1" s="1"/>
  <c r="L132" i="1"/>
  <c r="M132" i="1" s="1"/>
  <c r="H132" i="1"/>
  <c r="I132" i="1" s="1"/>
  <c r="D132" i="1"/>
  <c r="C132" i="1"/>
  <c r="B132" i="1"/>
  <c r="AS131" i="1"/>
  <c r="AT131" i="1" s="1"/>
  <c r="AQ131" i="1"/>
  <c r="AV131" i="1" s="1"/>
  <c r="AM131" i="1"/>
  <c r="AN131" i="1" s="1"/>
  <c r="AK131" i="1"/>
  <c r="AG131" i="1"/>
  <c r="AH131" i="1" s="1"/>
  <c r="AE131" i="1"/>
  <c r="AA131" i="1"/>
  <c r="AB131" i="1" s="1"/>
  <c r="Y131" i="1"/>
  <c r="V131" i="1"/>
  <c r="T131" i="1"/>
  <c r="U131" i="1" s="1"/>
  <c r="P131" i="1"/>
  <c r="Q131" i="1" s="1"/>
  <c r="AO131" i="1" s="1"/>
  <c r="L131" i="1"/>
  <c r="M131" i="1" s="1"/>
  <c r="H131" i="1"/>
  <c r="I131" i="1" s="1"/>
  <c r="D131" i="1"/>
  <c r="C131" i="1"/>
  <c r="B131" i="1"/>
  <c r="AS130" i="1"/>
  <c r="AT130" i="1" s="1"/>
  <c r="AQ130" i="1"/>
  <c r="AV130" i="1" s="1"/>
  <c r="AM130" i="1"/>
  <c r="AN130" i="1" s="1"/>
  <c r="AK130" i="1"/>
  <c r="AG130" i="1"/>
  <c r="AH130" i="1" s="1"/>
  <c r="AE130" i="1"/>
  <c r="AA130" i="1"/>
  <c r="AB130" i="1" s="1"/>
  <c r="Y130" i="1"/>
  <c r="V130" i="1"/>
  <c r="T130" i="1"/>
  <c r="U130" i="1" s="1"/>
  <c r="P130" i="1"/>
  <c r="Q130" i="1" s="1"/>
  <c r="M130" i="1"/>
  <c r="L130" i="1"/>
  <c r="H130" i="1"/>
  <c r="I130" i="1" s="1"/>
  <c r="D130" i="1"/>
  <c r="C130" i="1"/>
  <c r="B130" i="1"/>
  <c r="AS129" i="1"/>
  <c r="AT129" i="1" s="1"/>
  <c r="AQ129" i="1"/>
  <c r="AV129" i="1" s="1"/>
  <c r="AM129" i="1"/>
  <c r="AN129" i="1" s="1"/>
  <c r="AK129" i="1"/>
  <c r="AG129" i="1"/>
  <c r="AH129" i="1" s="1"/>
  <c r="AE129" i="1"/>
  <c r="AA129" i="1"/>
  <c r="AB129" i="1" s="1"/>
  <c r="Y129" i="1"/>
  <c r="V129" i="1"/>
  <c r="T129" i="1"/>
  <c r="U129" i="1" s="1"/>
  <c r="P129" i="1"/>
  <c r="Q129" i="1" s="1"/>
  <c r="L129" i="1"/>
  <c r="M129" i="1" s="1"/>
  <c r="H129" i="1"/>
  <c r="I129" i="1" s="1"/>
  <c r="D129" i="1"/>
  <c r="C129" i="1"/>
  <c r="B129" i="1"/>
  <c r="AS128" i="1"/>
  <c r="AT128" i="1" s="1"/>
  <c r="AQ128" i="1"/>
  <c r="AV128" i="1" s="1"/>
  <c r="AM128" i="1"/>
  <c r="AN128" i="1" s="1"/>
  <c r="AK128" i="1"/>
  <c r="AG128" i="1"/>
  <c r="AH128" i="1" s="1"/>
  <c r="AE128" i="1"/>
  <c r="AB128" i="1"/>
  <c r="AA128" i="1"/>
  <c r="Y128" i="1"/>
  <c r="V128" i="1"/>
  <c r="T128" i="1"/>
  <c r="U128" i="1" s="1"/>
  <c r="P128" i="1"/>
  <c r="Q128" i="1" s="1"/>
  <c r="L128" i="1"/>
  <c r="M128" i="1" s="1"/>
  <c r="H128" i="1"/>
  <c r="I128" i="1" s="1"/>
  <c r="D128" i="1"/>
  <c r="C128" i="1"/>
  <c r="B128" i="1"/>
  <c r="AS127" i="1"/>
  <c r="AT127" i="1" s="1"/>
  <c r="AQ127" i="1"/>
  <c r="AV127" i="1" s="1"/>
  <c r="AM127" i="1"/>
  <c r="AN127" i="1" s="1"/>
  <c r="AK127" i="1"/>
  <c r="AG127" i="1"/>
  <c r="AH127" i="1" s="1"/>
  <c r="AE127" i="1"/>
  <c r="AA127" i="1"/>
  <c r="AB127" i="1" s="1"/>
  <c r="Y127" i="1"/>
  <c r="V127" i="1"/>
  <c r="U127" i="1"/>
  <c r="T127" i="1"/>
  <c r="P127" i="1"/>
  <c r="Q127" i="1" s="1"/>
  <c r="L127" i="1"/>
  <c r="M127" i="1" s="1"/>
  <c r="H127" i="1"/>
  <c r="I127" i="1" s="1"/>
  <c r="AC127" i="1" s="1"/>
  <c r="D127" i="1"/>
  <c r="C127" i="1"/>
  <c r="B127" i="1"/>
  <c r="AS126" i="1"/>
  <c r="AT126" i="1" s="1"/>
  <c r="AQ126" i="1"/>
  <c r="AV126" i="1" s="1"/>
  <c r="AM126" i="1"/>
  <c r="AN126" i="1" s="1"/>
  <c r="AK126" i="1"/>
  <c r="AG126" i="1"/>
  <c r="AH126" i="1" s="1"/>
  <c r="AE126" i="1"/>
  <c r="AA126" i="1"/>
  <c r="AB126" i="1" s="1"/>
  <c r="Y126" i="1"/>
  <c r="V126" i="1"/>
  <c r="T126" i="1"/>
  <c r="U126" i="1" s="1"/>
  <c r="P126" i="1"/>
  <c r="Q126" i="1" s="1"/>
  <c r="L126" i="1"/>
  <c r="M126" i="1" s="1"/>
  <c r="H126" i="1"/>
  <c r="I126" i="1" s="1"/>
  <c r="AC126" i="1" s="1"/>
  <c r="D126" i="1"/>
  <c r="C126" i="1"/>
  <c r="B126" i="1"/>
  <c r="AS125" i="1"/>
  <c r="AT125" i="1" s="1"/>
  <c r="AQ125" i="1"/>
  <c r="AV125" i="1" s="1"/>
  <c r="AM125" i="1"/>
  <c r="AN125" i="1" s="1"/>
  <c r="AK125" i="1"/>
  <c r="AG125" i="1"/>
  <c r="AH125" i="1" s="1"/>
  <c r="AE125" i="1"/>
  <c r="AA125" i="1"/>
  <c r="AB125" i="1" s="1"/>
  <c r="Y125" i="1"/>
  <c r="V125" i="1"/>
  <c r="T125" i="1"/>
  <c r="U125" i="1" s="1"/>
  <c r="P125" i="1"/>
  <c r="Q125" i="1" s="1"/>
  <c r="L125" i="1"/>
  <c r="M125" i="1" s="1"/>
  <c r="H125" i="1"/>
  <c r="I125" i="1" s="1"/>
  <c r="D125" i="1"/>
  <c r="C125" i="1"/>
  <c r="B125" i="1"/>
  <c r="AS124" i="1"/>
  <c r="AT124" i="1" s="1"/>
  <c r="AQ124" i="1"/>
  <c r="AV124" i="1" s="1"/>
  <c r="AM124" i="1"/>
  <c r="AN124" i="1" s="1"/>
  <c r="AK124" i="1"/>
  <c r="AG124" i="1"/>
  <c r="AH124" i="1" s="1"/>
  <c r="AE124" i="1"/>
  <c r="AA124" i="1"/>
  <c r="AB124" i="1" s="1"/>
  <c r="Y124" i="1"/>
  <c r="V124" i="1"/>
  <c r="T124" i="1"/>
  <c r="U124" i="1" s="1"/>
  <c r="P124" i="1"/>
  <c r="Q124" i="1" s="1"/>
  <c r="L124" i="1"/>
  <c r="M124" i="1" s="1"/>
  <c r="H124" i="1"/>
  <c r="I124" i="1" s="1"/>
  <c r="D124" i="1"/>
  <c r="C124" i="1"/>
  <c r="B124" i="1"/>
  <c r="AS123" i="1"/>
  <c r="AT123" i="1" s="1"/>
  <c r="AQ123" i="1"/>
  <c r="AV123" i="1" s="1"/>
  <c r="AM123" i="1"/>
  <c r="AN123" i="1" s="1"/>
  <c r="AK123" i="1"/>
  <c r="AG123" i="1"/>
  <c r="AH123" i="1" s="1"/>
  <c r="AE123" i="1"/>
  <c r="AA123" i="1"/>
  <c r="AB123" i="1" s="1"/>
  <c r="Y123" i="1"/>
  <c r="V123" i="1"/>
  <c r="T123" i="1"/>
  <c r="U123" i="1" s="1"/>
  <c r="P123" i="1"/>
  <c r="Q123" i="1" s="1"/>
  <c r="AO123" i="1" s="1"/>
  <c r="L123" i="1"/>
  <c r="M123" i="1" s="1"/>
  <c r="H123" i="1"/>
  <c r="I123" i="1" s="1"/>
  <c r="D123" i="1"/>
  <c r="C123" i="1"/>
  <c r="B123" i="1"/>
  <c r="AS122" i="1"/>
  <c r="AT122" i="1" s="1"/>
  <c r="AQ122" i="1"/>
  <c r="AV122" i="1" s="1"/>
  <c r="AN122" i="1"/>
  <c r="AM122" i="1"/>
  <c r="AK122" i="1"/>
  <c r="AG122" i="1"/>
  <c r="AH122" i="1" s="1"/>
  <c r="AE122" i="1"/>
  <c r="AA122" i="1"/>
  <c r="AB122" i="1" s="1"/>
  <c r="Y122" i="1"/>
  <c r="V122" i="1"/>
  <c r="T122" i="1"/>
  <c r="U122" i="1" s="1"/>
  <c r="P122" i="1"/>
  <c r="Q122" i="1" s="1"/>
  <c r="L122" i="1"/>
  <c r="M122" i="1" s="1"/>
  <c r="H122" i="1"/>
  <c r="I122" i="1" s="1"/>
  <c r="D122" i="1"/>
  <c r="C122" i="1"/>
  <c r="B122" i="1"/>
  <c r="AS121" i="1"/>
  <c r="AT121" i="1" s="1"/>
  <c r="AQ121" i="1"/>
  <c r="AV121" i="1" s="1"/>
  <c r="AM121" i="1"/>
  <c r="AN121" i="1" s="1"/>
  <c r="AK121" i="1"/>
  <c r="AG121" i="1"/>
  <c r="AH121" i="1" s="1"/>
  <c r="AE121" i="1"/>
  <c r="AA121" i="1"/>
  <c r="AB121" i="1" s="1"/>
  <c r="Y121" i="1"/>
  <c r="V121" i="1"/>
  <c r="T121" i="1"/>
  <c r="U121" i="1" s="1"/>
  <c r="P121" i="1"/>
  <c r="Q121" i="1" s="1"/>
  <c r="L121" i="1"/>
  <c r="M121" i="1" s="1"/>
  <c r="H121" i="1"/>
  <c r="I121" i="1" s="1"/>
  <c r="D121" i="1"/>
  <c r="C121" i="1"/>
  <c r="B121" i="1"/>
  <c r="AS120" i="1"/>
  <c r="AT120" i="1" s="1"/>
  <c r="AQ120" i="1"/>
  <c r="AV120" i="1" s="1"/>
  <c r="AM120" i="1"/>
  <c r="AN120" i="1" s="1"/>
  <c r="AK120" i="1"/>
  <c r="AG120" i="1"/>
  <c r="AH120" i="1" s="1"/>
  <c r="AE120" i="1"/>
  <c r="AA120" i="1"/>
  <c r="AB120" i="1" s="1"/>
  <c r="Y120" i="1"/>
  <c r="V120" i="1"/>
  <c r="T120" i="1"/>
  <c r="U120" i="1" s="1"/>
  <c r="P120" i="1"/>
  <c r="Q120" i="1" s="1"/>
  <c r="L120" i="1"/>
  <c r="M120" i="1" s="1"/>
  <c r="H120" i="1"/>
  <c r="I120" i="1" s="1"/>
  <c r="D120" i="1"/>
  <c r="C120" i="1"/>
  <c r="B120" i="1"/>
  <c r="AS119" i="1"/>
  <c r="AT119" i="1" s="1"/>
  <c r="AQ119" i="1"/>
  <c r="AV119" i="1" s="1"/>
  <c r="AM119" i="1"/>
  <c r="AN119" i="1" s="1"/>
  <c r="AK119" i="1"/>
  <c r="AG119" i="1"/>
  <c r="AH119" i="1" s="1"/>
  <c r="AE119" i="1"/>
  <c r="AA119" i="1"/>
  <c r="AB119" i="1" s="1"/>
  <c r="Y119" i="1"/>
  <c r="V119" i="1"/>
  <c r="T119" i="1"/>
  <c r="U119" i="1" s="1"/>
  <c r="AU119" i="1" s="1"/>
  <c r="P119" i="1"/>
  <c r="Q119" i="1" s="1"/>
  <c r="AO119" i="1" s="1"/>
  <c r="L119" i="1"/>
  <c r="M119" i="1" s="1"/>
  <c r="H119" i="1"/>
  <c r="I119" i="1" s="1"/>
  <c r="D119" i="1"/>
  <c r="C119" i="1"/>
  <c r="B119" i="1"/>
  <c r="AS118" i="1"/>
  <c r="AT118" i="1" s="1"/>
  <c r="AQ118" i="1"/>
  <c r="AV118" i="1" s="1"/>
  <c r="AM118" i="1"/>
  <c r="AN118" i="1" s="1"/>
  <c r="AK118" i="1"/>
  <c r="AG118" i="1"/>
  <c r="AH118" i="1" s="1"/>
  <c r="AE118" i="1"/>
  <c r="AA118" i="1"/>
  <c r="AB118" i="1" s="1"/>
  <c r="Y118" i="1"/>
  <c r="V118" i="1"/>
  <c r="T118" i="1"/>
  <c r="U118" i="1" s="1"/>
  <c r="P118" i="1"/>
  <c r="Q118" i="1" s="1"/>
  <c r="L118" i="1"/>
  <c r="M118" i="1" s="1"/>
  <c r="H118" i="1"/>
  <c r="I118" i="1" s="1"/>
  <c r="D118" i="1"/>
  <c r="C118" i="1"/>
  <c r="B118" i="1"/>
  <c r="AS117" i="1"/>
  <c r="AT117" i="1" s="1"/>
  <c r="AQ117" i="1"/>
  <c r="AV117" i="1" s="1"/>
  <c r="AM117" i="1"/>
  <c r="AN117" i="1" s="1"/>
  <c r="AK117" i="1"/>
  <c r="AG117" i="1"/>
  <c r="AH117" i="1" s="1"/>
  <c r="AE117" i="1"/>
  <c r="AA117" i="1"/>
  <c r="AB117" i="1" s="1"/>
  <c r="Y117" i="1"/>
  <c r="V117" i="1"/>
  <c r="T117" i="1"/>
  <c r="U117" i="1" s="1"/>
  <c r="P117" i="1"/>
  <c r="Q117" i="1" s="1"/>
  <c r="L117" i="1"/>
  <c r="M117" i="1" s="1"/>
  <c r="H117" i="1"/>
  <c r="I117" i="1" s="1"/>
  <c r="D117" i="1"/>
  <c r="C117" i="1"/>
  <c r="B117" i="1"/>
  <c r="AS116" i="1"/>
  <c r="AT116" i="1" s="1"/>
  <c r="AQ116" i="1"/>
  <c r="AV116" i="1" s="1"/>
  <c r="AM116" i="1"/>
  <c r="AN116" i="1" s="1"/>
  <c r="AK116" i="1"/>
  <c r="AG116" i="1"/>
  <c r="AH116" i="1" s="1"/>
  <c r="AE116" i="1"/>
  <c r="AA116" i="1"/>
  <c r="AB116" i="1" s="1"/>
  <c r="Y116" i="1"/>
  <c r="V116" i="1"/>
  <c r="T116" i="1"/>
  <c r="U116" i="1" s="1"/>
  <c r="P116" i="1"/>
  <c r="Q116" i="1" s="1"/>
  <c r="L116" i="1"/>
  <c r="M116" i="1" s="1"/>
  <c r="H116" i="1"/>
  <c r="I116" i="1" s="1"/>
  <c r="D116" i="1"/>
  <c r="C116" i="1"/>
  <c r="B116" i="1"/>
  <c r="AS115" i="1"/>
  <c r="AT115" i="1" s="1"/>
  <c r="AQ115" i="1"/>
  <c r="AV115" i="1" s="1"/>
  <c r="AM115" i="1"/>
  <c r="AN115" i="1" s="1"/>
  <c r="AK115" i="1"/>
  <c r="AG115" i="1"/>
  <c r="AH115" i="1" s="1"/>
  <c r="AE115" i="1"/>
  <c r="AA115" i="1"/>
  <c r="AB115" i="1" s="1"/>
  <c r="Y115" i="1"/>
  <c r="V115" i="1"/>
  <c r="T115" i="1"/>
  <c r="U115" i="1" s="1"/>
  <c r="P115" i="1"/>
  <c r="Q115" i="1" s="1"/>
  <c r="AO115" i="1" s="1"/>
  <c r="L115" i="1"/>
  <c r="M115" i="1" s="1"/>
  <c r="I115" i="1"/>
  <c r="AC115" i="1" s="1"/>
  <c r="H115" i="1"/>
  <c r="D115" i="1"/>
  <c r="C115" i="1"/>
  <c r="B115" i="1"/>
  <c r="AS114" i="1"/>
  <c r="AT114" i="1" s="1"/>
  <c r="AQ114" i="1"/>
  <c r="AV114" i="1" s="1"/>
  <c r="AM114" i="1"/>
  <c r="AN114" i="1" s="1"/>
  <c r="AK114" i="1"/>
  <c r="AG114" i="1"/>
  <c r="AH114" i="1" s="1"/>
  <c r="AE114" i="1"/>
  <c r="AA114" i="1"/>
  <c r="AB114" i="1" s="1"/>
  <c r="Y114" i="1"/>
  <c r="V114" i="1"/>
  <c r="T114" i="1"/>
  <c r="U114" i="1" s="1"/>
  <c r="P114" i="1"/>
  <c r="Q114" i="1" s="1"/>
  <c r="L114" i="1"/>
  <c r="M114" i="1" s="1"/>
  <c r="H114" i="1"/>
  <c r="I114" i="1" s="1"/>
  <c r="D114" i="1"/>
  <c r="C114" i="1"/>
  <c r="B114" i="1"/>
  <c r="AT113" i="1"/>
  <c r="AS113" i="1"/>
  <c r="AQ113" i="1"/>
  <c r="AV113" i="1" s="1"/>
  <c r="AN113" i="1"/>
  <c r="AM113" i="1"/>
  <c r="AK113" i="1"/>
  <c r="AG113" i="1"/>
  <c r="AH113" i="1" s="1"/>
  <c r="AE113" i="1"/>
  <c r="AA113" i="1"/>
  <c r="AB113" i="1" s="1"/>
  <c r="Y113" i="1"/>
  <c r="V113" i="1"/>
  <c r="T113" i="1"/>
  <c r="U113" i="1" s="1"/>
  <c r="P113" i="1"/>
  <c r="Q113" i="1" s="1"/>
  <c r="L113" i="1"/>
  <c r="M113" i="1" s="1"/>
  <c r="H113" i="1"/>
  <c r="I113" i="1" s="1"/>
  <c r="D113" i="1"/>
  <c r="C113" i="1"/>
  <c r="B113" i="1"/>
  <c r="AS112" i="1"/>
  <c r="AT112" i="1" s="1"/>
  <c r="AQ112" i="1"/>
  <c r="AV112" i="1" s="1"/>
  <c r="AM112" i="1"/>
  <c r="AN112" i="1" s="1"/>
  <c r="AK112" i="1"/>
  <c r="AG112" i="1"/>
  <c r="AH112" i="1" s="1"/>
  <c r="AE112" i="1"/>
  <c r="AA112" i="1"/>
  <c r="AB112" i="1" s="1"/>
  <c r="Y112" i="1"/>
  <c r="V112" i="1"/>
  <c r="T112" i="1"/>
  <c r="U112" i="1" s="1"/>
  <c r="P112" i="1"/>
  <c r="Q112" i="1" s="1"/>
  <c r="L112" i="1"/>
  <c r="M112" i="1" s="1"/>
  <c r="H112" i="1"/>
  <c r="I112" i="1" s="1"/>
  <c r="D112" i="1"/>
  <c r="C112" i="1"/>
  <c r="B112" i="1"/>
  <c r="AS111" i="1"/>
  <c r="AT111" i="1" s="1"/>
  <c r="AQ111" i="1"/>
  <c r="AV111" i="1" s="1"/>
  <c r="AM111" i="1"/>
  <c r="AN111" i="1" s="1"/>
  <c r="AK111" i="1"/>
  <c r="AG111" i="1"/>
  <c r="AH111" i="1" s="1"/>
  <c r="AE111" i="1"/>
  <c r="AA111" i="1"/>
  <c r="AB111" i="1" s="1"/>
  <c r="Y111" i="1"/>
  <c r="V111" i="1"/>
  <c r="T111" i="1"/>
  <c r="U111" i="1" s="1"/>
  <c r="P111" i="1"/>
  <c r="Q111" i="1" s="1"/>
  <c r="L111" i="1"/>
  <c r="M111" i="1" s="1"/>
  <c r="H111" i="1"/>
  <c r="I111" i="1" s="1"/>
  <c r="AC111" i="1" s="1"/>
  <c r="D111" i="1"/>
  <c r="C111" i="1"/>
  <c r="B111" i="1"/>
  <c r="AS314" i="1"/>
  <c r="AQ314" i="1"/>
  <c r="AM314" i="1"/>
  <c r="AK314" i="1"/>
  <c r="AG314" i="1"/>
  <c r="AE314" i="1"/>
  <c r="AA314" i="1"/>
  <c r="Y314" i="1"/>
  <c r="V314" i="1"/>
  <c r="T314" i="1"/>
  <c r="U314" i="1" s="1"/>
  <c r="P314" i="1"/>
  <c r="Q314" i="1" s="1"/>
  <c r="L314" i="1"/>
  <c r="M314" i="1" s="1"/>
  <c r="I314" i="1"/>
  <c r="H314" i="1"/>
  <c r="D314" i="1"/>
  <c r="C314" i="1"/>
  <c r="B314" i="1"/>
  <c r="AS313" i="1"/>
  <c r="AQ313" i="1"/>
  <c r="AM313" i="1"/>
  <c r="AK313" i="1"/>
  <c r="AG313" i="1"/>
  <c r="AE313" i="1"/>
  <c r="AA313" i="1"/>
  <c r="Y313" i="1"/>
  <c r="V313" i="1"/>
  <c r="T313" i="1"/>
  <c r="U313" i="1" s="1"/>
  <c r="P313" i="1"/>
  <c r="Q313" i="1" s="1"/>
  <c r="L313" i="1"/>
  <c r="M313" i="1" s="1"/>
  <c r="H313" i="1"/>
  <c r="I313" i="1" s="1"/>
  <c r="D313" i="1"/>
  <c r="C313" i="1"/>
  <c r="B313" i="1"/>
  <c r="AS312" i="1"/>
  <c r="AQ312" i="1"/>
  <c r="AM312" i="1"/>
  <c r="AK312" i="1"/>
  <c r="AG312" i="1"/>
  <c r="AE312" i="1"/>
  <c r="AA312" i="1"/>
  <c r="Y312" i="1"/>
  <c r="V312" i="1"/>
  <c r="T312" i="1"/>
  <c r="U312" i="1" s="1"/>
  <c r="P312" i="1"/>
  <c r="Q312" i="1" s="1"/>
  <c r="L312" i="1"/>
  <c r="M312" i="1" s="1"/>
  <c r="H312" i="1"/>
  <c r="I312" i="1" s="1"/>
  <c r="D312" i="1"/>
  <c r="C312" i="1"/>
  <c r="B312" i="1"/>
  <c r="AS311" i="1"/>
  <c r="AQ311" i="1"/>
  <c r="AM311" i="1"/>
  <c r="AK311" i="1"/>
  <c r="AG311" i="1"/>
  <c r="AE311" i="1"/>
  <c r="AA311" i="1"/>
  <c r="Y311" i="1"/>
  <c r="V311" i="1"/>
  <c r="T311" i="1"/>
  <c r="U311" i="1" s="1"/>
  <c r="P311" i="1"/>
  <c r="Q311" i="1" s="1"/>
  <c r="L311" i="1"/>
  <c r="M311" i="1" s="1"/>
  <c r="H311" i="1"/>
  <c r="I311" i="1" s="1"/>
  <c r="D311" i="1"/>
  <c r="C311" i="1"/>
  <c r="B311" i="1"/>
  <c r="AS310" i="1"/>
  <c r="AQ310" i="1"/>
  <c r="AM310" i="1"/>
  <c r="AK310" i="1"/>
  <c r="AG310" i="1"/>
  <c r="AE310" i="1"/>
  <c r="AA310" i="1"/>
  <c r="Y310" i="1"/>
  <c r="V310" i="1"/>
  <c r="T310" i="1"/>
  <c r="U310" i="1" s="1"/>
  <c r="Q310" i="1"/>
  <c r="P310" i="1"/>
  <c r="L310" i="1"/>
  <c r="M310" i="1" s="1"/>
  <c r="I310" i="1"/>
  <c r="H310" i="1"/>
  <c r="D310" i="1"/>
  <c r="C310" i="1"/>
  <c r="B310" i="1"/>
  <c r="AS309" i="1"/>
  <c r="AQ309" i="1"/>
  <c r="AM309" i="1"/>
  <c r="AK309" i="1"/>
  <c r="AG309" i="1"/>
  <c r="AE309" i="1"/>
  <c r="AA309" i="1"/>
  <c r="Y309" i="1"/>
  <c r="V309" i="1"/>
  <c r="T309" i="1"/>
  <c r="U309" i="1" s="1"/>
  <c r="P309" i="1"/>
  <c r="Q309" i="1" s="1"/>
  <c r="L309" i="1"/>
  <c r="M309" i="1" s="1"/>
  <c r="H309" i="1"/>
  <c r="I309" i="1" s="1"/>
  <c r="D309" i="1"/>
  <c r="C309" i="1"/>
  <c r="B309" i="1"/>
  <c r="AS308" i="1"/>
  <c r="AQ308" i="1"/>
  <c r="AM308" i="1"/>
  <c r="AK308" i="1"/>
  <c r="AG308" i="1"/>
  <c r="AE308" i="1"/>
  <c r="AA308" i="1"/>
  <c r="Y308" i="1"/>
  <c r="V308" i="1"/>
  <c r="T308" i="1"/>
  <c r="U308" i="1" s="1"/>
  <c r="Q308" i="1"/>
  <c r="P308" i="1"/>
  <c r="L308" i="1"/>
  <c r="M308" i="1" s="1"/>
  <c r="H308" i="1"/>
  <c r="I308" i="1" s="1"/>
  <c r="D308" i="1"/>
  <c r="C308" i="1"/>
  <c r="B308" i="1"/>
  <c r="AS307" i="1"/>
  <c r="AQ307" i="1"/>
  <c r="AM307" i="1"/>
  <c r="AK307" i="1"/>
  <c r="AG307" i="1"/>
  <c r="AE307" i="1"/>
  <c r="AA307" i="1"/>
  <c r="Y307" i="1"/>
  <c r="V307" i="1"/>
  <c r="T307" i="1"/>
  <c r="U307" i="1" s="1"/>
  <c r="P307" i="1"/>
  <c r="Q307" i="1" s="1"/>
  <c r="L307" i="1"/>
  <c r="M307" i="1" s="1"/>
  <c r="H307" i="1"/>
  <c r="I307" i="1" s="1"/>
  <c r="D307" i="1"/>
  <c r="C307" i="1"/>
  <c r="B307" i="1"/>
  <c r="AS306" i="1"/>
  <c r="AQ306" i="1"/>
  <c r="AM306" i="1"/>
  <c r="AK306" i="1"/>
  <c r="AG306" i="1"/>
  <c r="AE306" i="1"/>
  <c r="AA306" i="1"/>
  <c r="Y306" i="1"/>
  <c r="V306" i="1"/>
  <c r="T306" i="1"/>
  <c r="U306" i="1" s="1"/>
  <c r="P306" i="1"/>
  <c r="Q306" i="1" s="1"/>
  <c r="L306" i="1"/>
  <c r="M306" i="1" s="1"/>
  <c r="H306" i="1"/>
  <c r="I306" i="1" s="1"/>
  <c r="D306" i="1"/>
  <c r="C306" i="1"/>
  <c r="B306" i="1"/>
  <c r="AS305" i="1"/>
  <c r="AQ305" i="1"/>
  <c r="AM305" i="1"/>
  <c r="AK305" i="1"/>
  <c r="AG305" i="1"/>
  <c r="AE305" i="1"/>
  <c r="AA305" i="1"/>
  <c r="Y305" i="1"/>
  <c r="V305" i="1"/>
  <c r="T305" i="1"/>
  <c r="U305" i="1" s="1"/>
  <c r="P305" i="1"/>
  <c r="Q305" i="1" s="1"/>
  <c r="L305" i="1"/>
  <c r="M305" i="1" s="1"/>
  <c r="H305" i="1"/>
  <c r="I305" i="1" s="1"/>
  <c r="D305" i="1"/>
  <c r="C305" i="1"/>
  <c r="B305" i="1"/>
  <c r="AS304" i="1"/>
  <c r="AQ304" i="1"/>
  <c r="AM304" i="1"/>
  <c r="AK304" i="1"/>
  <c r="AG304" i="1"/>
  <c r="AE304" i="1"/>
  <c r="AA304" i="1"/>
  <c r="Y304" i="1"/>
  <c r="V304" i="1"/>
  <c r="T304" i="1"/>
  <c r="U304" i="1" s="1"/>
  <c r="P304" i="1"/>
  <c r="Q304" i="1" s="1"/>
  <c r="L304" i="1"/>
  <c r="M304" i="1" s="1"/>
  <c r="H304" i="1"/>
  <c r="I304" i="1" s="1"/>
  <c r="D304" i="1"/>
  <c r="C304" i="1"/>
  <c r="B304" i="1"/>
  <c r="AS303" i="1"/>
  <c r="AQ303" i="1"/>
  <c r="AM303" i="1"/>
  <c r="AK303" i="1"/>
  <c r="AG303" i="1"/>
  <c r="AE303" i="1"/>
  <c r="AA303" i="1"/>
  <c r="Y303" i="1"/>
  <c r="V303" i="1"/>
  <c r="T303" i="1"/>
  <c r="U303" i="1" s="1"/>
  <c r="P303" i="1"/>
  <c r="Q303" i="1" s="1"/>
  <c r="L303" i="1"/>
  <c r="M303" i="1" s="1"/>
  <c r="H303" i="1"/>
  <c r="I303" i="1" s="1"/>
  <c r="D303" i="1"/>
  <c r="C303" i="1"/>
  <c r="B303" i="1"/>
  <c r="AS302" i="1"/>
  <c r="AQ302" i="1"/>
  <c r="AM302" i="1"/>
  <c r="AK302" i="1"/>
  <c r="AG302" i="1"/>
  <c r="AE302" i="1"/>
  <c r="AA302" i="1"/>
  <c r="Y302" i="1"/>
  <c r="V302" i="1"/>
  <c r="T302" i="1"/>
  <c r="U302" i="1" s="1"/>
  <c r="P302" i="1"/>
  <c r="Q302" i="1" s="1"/>
  <c r="L302" i="1"/>
  <c r="M302" i="1" s="1"/>
  <c r="H302" i="1"/>
  <c r="I302" i="1" s="1"/>
  <c r="D302" i="1"/>
  <c r="C302" i="1"/>
  <c r="B302" i="1"/>
  <c r="AS301" i="1"/>
  <c r="AQ301" i="1"/>
  <c r="AM301" i="1"/>
  <c r="AK301" i="1"/>
  <c r="AG301" i="1"/>
  <c r="AE301" i="1"/>
  <c r="AA301" i="1"/>
  <c r="Y301" i="1"/>
  <c r="V301" i="1"/>
  <c r="T301" i="1"/>
  <c r="U301" i="1" s="1"/>
  <c r="P301" i="1"/>
  <c r="Q301" i="1" s="1"/>
  <c r="L301" i="1"/>
  <c r="M301" i="1" s="1"/>
  <c r="H301" i="1"/>
  <c r="I301" i="1" s="1"/>
  <c r="D301" i="1"/>
  <c r="C301" i="1"/>
  <c r="B301" i="1"/>
  <c r="AS300" i="1"/>
  <c r="AQ300" i="1"/>
  <c r="AM300" i="1"/>
  <c r="AK300" i="1"/>
  <c r="AG300" i="1"/>
  <c r="AE300" i="1"/>
  <c r="AA300" i="1"/>
  <c r="Y300" i="1"/>
  <c r="V300" i="1"/>
  <c r="T300" i="1"/>
  <c r="U300" i="1" s="1"/>
  <c r="P300" i="1"/>
  <c r="Q300" i="1" s="1"/>
  <c r="L300" i="1"/>
  <c r="M300" i="1" s="1"/>
  <c r="H300" i="1"/>
  <c r="I300" i="1" s="1"/>
  <c r="D300" i="1"/>
  <c r="C300" i="1"/>
  <c r="B300" i="1"/>
  <c r="AS299" i="1"/>
  <c r="AQ299" i="1"/>
  <c r="AM299" i="1"/>
  <c r="AK299" i="1"/>
  <c r="AG299" i="1"/>
  <c r="AE299" i="1"/>
  <c r="AA299" i="1"/>
  <c r="Y299" i="1"/>
  <c r="V299" i="1"/>
  <c r="T299" i="1"/>
  <c r="U299" i="1" s="1"/>
  <c r="P299" i="1"/>
  <c r="Q299" i="1" s="1"/>
  <c r="L299" i="1"/>
  <c r="M299" i="1" s="1"/>
  <c r="H299" i="1"/>
  <c r="I299" i="1" s="1"/>
  <c r="D299" i="1"/>
  <c r="C299" i="1"/>
  <c r="B299" i="1"/>
  <c r="AS298" i="1"/>
  <c r="AQ298" i="1"/>
  <c r="AM298" i="1"/>
  <c r="AK298" i="1"/>
  <c r="AG298" i="1"/>
  <c r="AE298" i="1"/>
  <c r="AA298" i="1"/>
  <c r="Y298" i="1"/>
  <c r="V298" i="1"/>
  <c r="T298" i="1"/>
  <c r="U298" i="1" s="1"/>
  <c r="P298" i="1"/>
  <c r="Q298" i="1" s="1"/>
  <c r="L298" i="1"/>
  <c r="M298" i="1" s="1"/>
  <c r="H298" i="1"/>
  <c r="I298" i="1" s="1"/>
  <c r="D298" i="1"/>
  <c r="C298" i="1"/>
  <c r="B298" i="1"/>
  <c r="AS297" i="1"/>
  <c r="AT297" i="1" s="1"/>
  <c r="AQ297" i="1"/>
  <c r="AV297" i="1" s="1"/>
  <c r="AM297" i="1"/>
  <c r="AN297" i="1" s="1"/>
  <c r="AK297" i="1"/>
  <c r="AG297" i="1"/>
  <c r="AH297" i="1" s="1"/>
  <c r="AE297" i="1"/>
  <c r="AA297" i="1"/>
  <c r="AB297" i="1" s="1"/>
  <c r="Y297" i="1"/>
  <c r="V297" i="1"/>
  <c r="T297" i="1"/>
  <c r="U297" i="1" s="1"/>
  <c r="P297" i="1"/>
  <c r="Q297" i="1" s="1"/>
  <c r="L297" i="1"/>
  <c r="M297" i="1" s="1"/>
  <c r="H297" i="1"/>
  <c r="I297" i="1" s="1"/>
  <c r="D297" i="1"/>
  <c r="C297" i="1"/>
  <c r="B297" i="1"/>
  <c r="AS296" i="1"/>
  <c r="AT296" i="1" s="1"/>
  <c r="AQ296" i="1"/>
  <c r="AV296" i="1" s="1"/>
  <c r="AM296" i="1"/>
  <c r="AN296" i="1" s="1"/>
  <c r="AK296" i="1"/>
  <c r="AG296" i="1"/>
  <c r="AH296" i="1" s="1"/>
  <c r="AE296" i="1"/>
  <c r="AA296" i="1"/>
  <c r="AB296" i="1" s="1"/>
  <c r="Y296" i="1"/>
  <c r="V296" i="1"/>
  <c r="T296" i="1"/>
  <c r="U296" i="1" s="1"/>
  <c r="P296" i="1"/>
  <c r="Q296" i="1" s="1"/>
  <c r="L296" i="1"/>
  <c r="M296" i="1" s="1"/>
  <c r="H296" i="1"/>
  <c r="I296" i="1" s="1"/>
  <c r="D296" i="1"/>
  <c r="C296" i="1"/>
  <c r="B296" i="1"/>
  <c r="AS295" i="1"/>
  <c r="AT295" i="1" s="1"/>
  <c r="AQ295" i="1"/>
  <c r="AV295" i="1" s="1"/>
  <c r="AM295" i="1"/>
  <c r="AN295" i="1" s="1"/>
  <c r="AK295" i="1"/>
  <c r="AG295" i="1"/>
  <c r="AH295" i="1" s="1"/>
  <c r="AE295" i="1"/>
  <c r="AA295" i="1"/>
  <c r="AB295" i="1" s="1"/>
  <c r="Y295" i="1"/>
  <c r="V295" i="1"/>
  <c r="T295" i="1"/>
  <c r="U295" i="1" s="1"/>
  <c r="P295" i="1"/>
  <c r="Q295" i="1" s="1"/>
  <c r="M295" i="1"/>
  <c r="L295" i="1"/>
  <c r="H295" i="1"/>
  <c r="I295" i="1" s="1"/>
  <c r="D295" i="1"/>
  <c r="C295" i="1"/>
  <c r="B295" i="1"/>
  <c r="AS294" i="1"/>
  <c r="AT294" i="1" s="1"/>
  <c r="AQ294" i="1"/>
  <c r="AV294" i="1" s="1"/>
  <c r="AM294" i="1"/>
  <c r="AN294" i="1" s="1"/>
  <c r="AK294" i="1"/>
  <c r="AG294" i="1"/>
  <c r="AH294" i="1" s="1"/>
  <c r="AE294" i="1"/>
  <c r="AB294" i="1"/>
  <c r="AA294" i="1"/>
  <c r="Y294" i="1"/>
  <c r="V294" i="1"/>
  <c r="T294" i="1"/>
  <c r="U294" i="1" s="1"/>
  <c r="P294" i="1"/>
  <c r="Q294" i="1" s="1"/>
  <c r="L294" i="1"/>
  <c r="M294" i="1" s="1"/>
  <c r="H294" i="1"/>
  <c r="I294" i="1" s="1"/>
  <c r="D294" i="1"/>
  <c r="C294" i="1"/>
  <c r="B294" i="1"/>
  <c r="AS293" i="1"/>
  <c r="AT293" i="1" s="1"/>
  <c r="AQ293" i="1"/>
  <c r="AV293" i="1" s="1"/>
  <c r="AM293" i="1"/>
  <c r="AN293" i="1" s="1"/>
  <c r="AK293" i="1"/>
  <c r="AG293" i="1"/>
  <c r="AH293" i="1" s="1"/>
  <c r="AE293" i="1"/>
  <c r="AA293" i="1"/>
  <c r="AB293" i="1" s="1"/>
  <c r="Y293" i="1"/>
  <c r="V293" i="1"/>
  <c r="T293" i="1"/>
  <c r="U293" i="1" s="1"/>
  <c r="P293" i="1"/>
  <c r="Q293" i="1" s="1"/>
  <c r="L293" i="1"/>
  <c r="M293" i="1" s="1"/>
  <c r="H293" i="1"/>
  <c r="I293" i="1" s="1"/>
  <c r="D293" i="1"/>
  <c r="C293" i="1"/>
  <c r="B293" i="1"/>
  <c r="AS292" i="1"/>
  <c r="AT292" i="1" s="1"/>
  <c r="AQ292" i="1"/>
  <c r="AV292" i="1" s="1"/>
  <c r="AM292" i="1"/>
  <c r="AN292" i="1" s="1"/>
  <c r="AK292" i="1"/>
  <c r="AG292" i="1"/>
  <c r="AH292" i="1" s="1"/>
  <c r="AE292" i="1"/>
  <c r="AA292" i="1"/>
  <c r="AB292" i="1" s="1"/>
  <c r="Y292" i="1"/>
  <c r="V292" i="1"/>
  <c r="T292" i="1"/>
  <c r="U292" i="1" s="1"/>
  <c r="P292" i="1"/>
  <c r="Q292" i="1" s="1"/>
  <c r="L292" i="1"/>
  <c r="M292" i="1" s="1"/>
  <c r="H292" i="1"/>
  <c r="I292" i="1" s="1"/>
  <c r="D292" i="1"/>
  <c r="C292" i="1"/>
  <c r="B292" i="1"/>
  <c r="AS291" i="1"/>
  <c r="AT291" i="1" s="1"/>
  <c r="AQ291" i="1"/>
  <c r="AV291" i="1" s="1"/>
  <c r="AM291" i="1"/>
  <c r="AN291" i="1" s="1"/>
  <c r="AK291" i="1"/>
  <c r="AG291" i="1"/>
  <c r="AH291" i="1" s="1"/>
  <c r="AE291" i="1"/>
  <c r="AA291" i="1"/>
  <c r="AB291" i="1" s="1"/>
  <c r="Y291" i="1"/>
  <c r="V291" i="1"/>
  <c r="T291" i="1"/>
  <c r="U291" i="1" s="1"/>
  <c r="P291" i="1"/>
  <c r="Q291" i="1" s="1"/>
  <c r="L291" i="1"/>
  <c r="M291" i="1" s="1"/>
  <c r="H291" i="1"/>
  <c r="I291" i="1" s="1"/>
  <c r="D291" i="1"/>
  <c r="C291" i="1"/>
  <c r="B291" i="1"/>
  <c r="AS290" i="1"/>
  <c r="AT290" i="1" s="1"/>
  <c r="AQ290" i="1"/>
  <c r="AV290" i="1" s="1"/>
  <c r="AM290" i="1"/>
  <c r="AN290" i="1" s="1"/>
  <c r="AK290" i="1"/>
  <c r="AG290" i="1"/>
  <c r="AH290" i="1" s="1"/>
  <c r="AE290" i="1"/>
  <c r="AA290" i="1"/>
  <c r="AB290" i="1" s="1"/>
  <c r="Y290" i="1"/>
  <c r="V290" i="1"/>
  <c r="T290" i="1"/>
  <c r="U290" i="1" s="1"/>
  <c r="P290" i="1"/>
  <c r="Q290" i="1" s="1"/>
  <c r="L290" i="1"/>
  <c r="M290" i="1" s="1"/>
  <c r="H290" i="1"/>
  <c r="I290" i="1" s="1"/>
  <c r="D290" i="1"/>
  <c r="C290" i="1"/>
  <c r="B290" i="1"/>
  <c r="AS289" i="1"/>
  <c r="AT289" i="1" s="1"/>
  <c r="AQ289" i="1"/>
  <c r="AV289" i="1" s="1"/>
  <c r="AM289" i="1"/>
  <c r="AN289" i="1" s="1"/>
  <c r="AK289" i="1"/>
  <c r="AG289" i="1"/>
  <c r="AH289" i="1" s="1"/>
  <c r="AE289" i="1"/>
  <c r="AA289" i="1"/>
  <c r="AB289" i="1" s="1"/>
  <c r="Y289" i="1"/>
  <c r="V289" i="1"/>
  <c r="T289" i="1"/>
  <c r="U289" i="1" s="1"/>
  <c r="P289" i="1"/>
  <c r="Q289" i="1" s="1"/>
  <c r="L289" i="1"/>
  <c r="M289" i="1" s="1"/>
  <c r="H289" i="1"/>
  <c r="I289" i="1" s="1"/>
  <c r="D289" i="1"/>
  <c r="C289" i="1"/>
  <c r="B289" i="1"/>
  <c r="AS288" i="1"/>
  <c r="AT288" i="1" s="1"/>
  <c r="AQ288" i="1"/>
  <c r="AV288" i="1" s="1"/>
  <c r="AM288" i="1"/>
  <c r="AN288" i="1" s="1"/>
  <c r="AK288" i="1"/>
  <c r="AG288" i="1"/>
  <c r="AH288" i="1" s="1"/>
  <c r="AE288" i="1"/>
  <c r="AA288" i="1"/>
  <c r="AB288" i="1" s="1"/>
  <c r="Y288" i="1"/>
  <c r="V288" i="1"/>
  <c r="T288" i="1"/>
  <c r="U288" i="1" s="1"/>
  <c r="P288" i="1"/>
  <c r="Q288" i="1" s="1"/>
  <c r="L288" i="1"/>
  <c r="M288" i="1" s="1"/>
  <c r="H288" i="1"/>
  <c r="I288" i="1" s="1"/>
  <c r="D288" i="1"/>
  <c r="C288" i="1"/>
  <c r="B288" i="1"/>
  <c r="AS287" i="1"/>
  <c r="AT287" i="1" s="1"/>
  <c r="AQ287" i="1"/>
  <c r="AV287" i="1" s="1"/>
  <c r="AM287" i="1"/>
  <c r="AN287" i="1" s="1"/>
  <c r="AK287" i="1"/>
  <c r="AG287" i="1"/>
  <c r="AH287" i="1" s="1"/>
  <c r="AE287" i="1"/>
  <c r="AA287" i="1"/>
  <c r="AB287" i="1" s="1"/>
  <c r="Y287" i="1"/>
  <c r="V287" i="1"/>
  <c r="T287" i="1"/>
  <c r="U287" i="1" s="1"/>
  <c r="P287" i="1"/>
  <c r="Q287" i="1" s="1"/>
  <c r="L287" i="1"/>
  <c r="M287" i="1" s="1"/>
  <c r="H287" i="1"/>
  <c r="I287" i="1" s="1"/>
  <c r="D287" i="1"/>
  <c r="C287" i="1"/>
  <c r="B287" i="1"/>
  <c r="AS286" i="1"/>
  <c r="AT286" i="1" s="1"/>
  <c r="AQ286" i="1"/>
  <c r="AV286" i="1" s="1"/>
  <c r="AM286" i="1"/>
  <c r="AN286" i="1" s="1"/>
  <c r="AK286" i="1"/>
  <c r="AG286" i="1"/>
  <c r="AH286" i="1" s="1"/>
  <c r="AE286" i="1"/>
  <c r="AA286" i="1"/>
  <c r="AB286" i="1" s="1"/>
  <c r="Y286" i="1"/>
  <c r="V286" i="1"/>
  <c r="T286" i="1"/>
  <c r="U286" i="1" s="1"/>
  <c r="P286" i="1"/>
  <c r="Q286" i="1" s="1"/>
  <c r="L286" i="1"/>
  <c r="M286" i="1" s="1"/>
  <c r="H286" i="1"/>
  <c r="I286" i="1" s="1"/>
  <c r="AC286" i="1" s="1"/>
  <c r="D286" i="1"/>
  <c r="C286" i="1"/>
  <c r="B286" i="1"/>
  <c r="AS285" i="1"/>
  <c r="AT285" i="1" s="1"/>
  <c r="AQ285" i="1"/>
  <c r="AV285" i="1" s="1"/>
  <c r="AM285" i="1"/>
  <c r="AN285" i="1" s="1"/>
  <c r="AK285" i="1"/>
  <c r="AG285" i="1"/>
  <c r="AH285" i="1" s="1"/>
  <c r="AE285" i="1"/>
  <c r="AA285" i="1"/>
  <c r="AB285" i="1" s="1"/>
  <c r="Y285" i="1"/>
  <c r="V285" i="1"/>
  <c r="T285" i="1"/>
  <c r="U285" i="1" s="1"/>
  <c r="P285" i="1"/>
  <c r="Q285" i="1" s="1"/>
  <c r="L285" i="1"/>
  <c r="M285" i="1" s="1"/>
  <c r="H285" i="1"/>
  <c r="I285" i="1" s="1"/>
  <c r="D285" i="1"/>
  <c r="C285" i="1"/>
  <c r="B285" i="1"/>
  <c r="AS284" i="1"/>
  <c r="AT284" i="1" s="1"/>
  <c r="AQ284" i="1"/>
  <c r="AV284" i="1" s="1"/>
  <c r="AM284" i="1"/>
  <c r="AN284" i="1" s="1"/>
  <c r="AK284" i="1"/>
  <c r="AG284" i="1"/>
  <c r="AH284" i="1" s="1"/>
  <c r="AE284" i="1"/>
  <c r="AA284" i="1"/>
  <c r="AB284" i="1" s="1"/>
  <c r="Y284" i="1"/>
  <c r="V284" i="1"/>
  <c r="T284" i="1"/>
  <c r="U284" i="1" s="1"/>
  <c r="P284" i="1"/>
  <c r="Q284" i="1" s="1"/>
  <c r="L284" i="1"/>
  <c r="M284" i="1" s="1"/>
  <c r="H284" i="1"/>
  <c r="I284" i="1" s="1"/>
  <c r="D284" i="1"/>
  <c r="C284" i="1"/>
  <c r="B284" i="1"/>
  <c r="AS283" i="1"/>
  <c r="AT283" i="1" s="1"/>
  <c r="AQ283" i="1"/>
  <c r="AV283" i="1" s="1"/>
  <c r="AM283" i="1"/>
  <c r="AN283" i="1" s="1"/>
  <c r="AK283" i="1"/>
  <c r="AG283" i="1"/>
  <c r="AH283" i="1" s="1"/>
  <c r="AE283" i="1"/>
  <c r="AA283" i="1"/>
  <c r="AB283" i="1" s="1"/>
  <c r="Y283" i="1"/>
  <c r="V283" i="1"/>
  <c r="T283" i="1"/>
  <c r="U283" i="1" s="1"/>
  <c r="P283" i="1"/>
  <c r="Q283" i="1" s="1"/>
  <c r="AO283" i="1" s="1"/>
  <c r="L283" i="1"/>
  <c r="M283" i="1" s="1"/>
  <c r="H283" i="1"/>
  <c r="I283" i="1" s="1"/>
  <c r="D283" i="1"/>
  <c r="C283" i="1"/>
  <c r="B283" i="1"/>
  <c r="AS282" i="1"/>
  <c r="AT282" i="1" s="1"/>
  <c r="AQ282" i="1"/>
  <c r="AV282" i="1" s="1"/>
  <c r="AM282" i="1"/>
  <c r="AN282" i="1" s="1"/>
  <c r="AK282" i="1"/>
  <c r="AG282" i="1"/>
  <c r="AH282" i="1" s="1"/>
  <c r="AE282" i="1"/>
  <c r="AA282" i="1"/>
  <c r="AB282" i="1" s="1"/>
  <c r="Y282" i="1"/>
  <c r="V282" i="1"/>
  <c r="T282" i="1"/>
  <c r="U282" i="1" s="1"/>
  <c r="P282" i="1"/>
  <c r="Q282" i="1" s="1"/>
  <c r="L282" i="1"/>
  <c r="M282" i="1" s="1"/>
  <c r="H282" i="1"/>
  <c r="I282" i="1" s="1"/>
  <c r="D282" i="1"/>
  <c r="C282" i="1"/>
  <c r="B282" i="1"/>
  <c r="AS281" i="1"/>
  <c r="AT281" i="1" s="1"/>
  <c r="AQ281" i="1"/>
  <c r="AV281" i="1" s="1"/>
  <c r="AM281" i="1"/>
  <c r="AN281" i="1" s="1"/>
  <c r="AK281" i="1"/>
  <c r="AG281" i="1"/>
  <c r="AH281" i="1" s="1"/>
  <c r="AE281" i="1"/>
  <c r="AA281" i="1"/>
  <c r="AB281" i="1" s="1"/>
  <c r="Y281" i="1"/>
  <c r="V281" i="1"/>
  <c r="T281" i="1"/>
  <c r="U281" i="1" s="1"/>
  <c r="P281" i="1"/>
  <c r="Q281" i="1" s="1"/>
  <c r="AO281" i="1" s="1"/>
  <c r="L281" i="1"/>
  <c r="M281" i="1" s="1"/>
  <c r="H281" i="1"/>
  <c r="I281" i="1" s="1"/>
  <c r="D281" i="1"/>
  <c r="C281" i="1"/>
  <c r="B281" i="1"/>
  <c r="AS280" i="1"/>
  <c r="AT280" i="1" s="1"/>
  <c r="AQ280" i="1"/>
  <c r="AV280" i="1" s="1"/>
  <c r="AM280" i="1"/>
  <c r="AN280" i="1" s="1"/>
  <c r="AK280" i="1"/>
  <c r="AG280" i="1"/>
  <c r="AH280" i="1" s="1"/>
  <c r="AE280" i="1"/>
  <c r="AA280" i="1"/>
  <c r="AB280" i="1" s="1"/>
  <c r="Y280" i="1"/>
  <c r="V280" i="1"/>
  <c r="T280" i="1"/>
  <c r="U280" i="1" s="1"/>
  <c r="P280" i="1"/>
  <c r="Q280" i="1" s="1"/>
  <c r="L280" i="1"/>
  <c r="M280" i="1" s="1"/>
  <c r="H280" i="1"/>
  <c r="I280" i="1" s="1"/>
  <c r="D280" i="1"/>
  <c r="C280" i="1"/>
  <c r="B280" i="1"/>
  <c r="AS279" i="1"/>
  <c r="AT279" i="1" s="1"/>
  <c r="AQ279" i="1"/>
  <c r="AV279" i="1" s="1"/>
  <c r="AM279" i="1"/>
  <c r="AN279" i="1" s="1"/>
  <c r="AK279" i="1"/>
  <c r="AG279" i="1"/>
  <c r="AH279" i="1" s="1"/>
  <c r="AE279" i="1"/>
  <c r="AA279" i="1"/>
  <c r="AB279" i="1" s="1"/>
  <c r="Y279" i="1"/>
  <c r="V279" i="1"/>
  <c r="T279" i="1"/>
  <c r="U279" i="1" s="1"/>
  <c r="P279" i="1"/>
  <c r="Q279" i="1" s="1"/>
  <c r="AO279" i="1" s="1"/>
  <c r="L279" i="1"/>
  <c r="M279" i="1" s="1"/>
  <c r="H279" i="1"/>
  <c r="I279" i="1" s="1"/>
  <c r="D279" i="1"/>
  <c r="C279" i="1"/>
  <c r="B279" i="1"/>
  <c r="AS278" i="1"/>
  <c r="AT278" i="1" s="1"/>
  <c r="AQ278" i="1"/>
  <c r="AV278" i="1" s="1"/>
  <c r="AM278" i="1"/>
  <c r="AN278" i="1" s="1"/>
  <c r="AK278" i="1"/>
  <c r="AG278" i="1"/>
  <c r="AH278" i="1" s="1"/>
  <c r="AE278" i="1"/>
  <c r="AA278" i="1"/>
  <c r="AB278" i="1" s="1"/>
  <c r="Y278" i="1"/>
  <c r="V278" i="1"/>
  <c r="T278" i="1"/>
  <c r="U278" i="1" s="1"/>
  <c r="P278" i="1"/>
  <c r="Q278" i="1" s="1"/>
  <c r="L278" i="1"/>
  <c r="M278" i="1" s="1"/>
  <c r="H278" i="1"/>
  <c r="I278" i="1" s="1"/>
  <c r="D278" i="1"/>
  <c r="C278" i="1"/>
  <c r="B278" i="1"/>
  <c r="AS277" i="1"/>
  <c r="AT277" i="1" s="1"/>
  <c r="AQ277" i="1"/>
  <c r="AV277" i="1" s="1"/>
  <c r="AM277" i="1"/>
  <c r="AN277" i="1" s="1"/>
  <c r="AK277" i="1"/>
  <c r="AG277" i="1"/>
  <c r="AH277" i="1" s="1"/>
  <c r="AE277" i="1"/>
  <c r="AA277" i="1"/>
  <c r="AB277" i="1" s="1"/>
  <c r="Y277" i="1"/>
  <c r="V277" i="1"/>
  <c r="T277" i="1"/>
  <c r="U277" i="1" s="1"/>
  <c r="P277" i="1"/>
  <c r="Q277" i="1" s="1"/>
  <c r="AO277" i="1" s="1"/>
  <c r="L277" i="1"/>
  <c r="M277" i="1" s="1"/>
  <c r="AI277" i="1" s="1"/>
  <c r="H277" i="1"/>
  <c r="I277" i="1" s="1"/>
  <c r="D277" i="1"/>
  <c r="C277" i="1"/>
  <c r="B277" i="1"/>
  <c r="AS276" i="1"/>
  <c r="AT276" i="1" s="1"/>
  <c r="AQ276" i="1"/>
  <c r="AV276" i="1" s="1"/>
  <c r="AM276" i="1"/>
  <c r="AN276" i="1" s="1"/>
  <c r="AK276" i="1"/>
  <c r="AG276" i="1"/>
  <c r="AH276" i="1" s="1"/>
  <c r="AE276" i="1"/>
  <c r="AA276" i="1"/>
  <c r="AB276" i="1" s="1"/>
  <c r="Y276" i="1"/>
  <c r="V276" i="1"/>
  <c r="T276" i="1"/>
  <c r="U276" i="1" s="1"/>
  <c r="P276" i="1"/>
  <c r="Q276" i="1" s="1"/>
  <c r="L276" i="1"/>
  <c r="M276" i="1" s="1"/>
  <c r="H276" i="1"/>
  <c r="I276" i="1" s="1"/>
  <c r="D276" i="1"/>
  <c r="C276" i="1"/>
  <c r="B276" i="1"/>
  <c r="AS275" i="1"/>
  <c r="AT275" i="1" s="1"/>
  <c r="AQ275" i="1"/>
  <c r="AV275" i="1" s="1"/>
  <c r="AM275" i="1"/>
  <c r="AN275" i="1" s="1"/>
  <c r="AK275" i="1"/>
  <c r="AG275" i="1"/>
  <c r="AH275" i="1" s="1"/>
  <c r="AE275" i="1"/>
  <c r="AA275" i="1"/>
  <c r="AB275" i="1" s="1"/>
  <c r="Y275" i="1"/>
  <c r="V275" i="1"/>
  <c r="T275" i="1"/>
  <c r="U275" i="1" s="1"/>
  <c r="P275" i="1"/>
  <c r="Q275" i="1" s="1"/>
  <c r="AO275" i="1" s="1"/>
  <c r="L275" i="1"/>
  <c r="M275" i="1" s="1"/>
  <c r="H275" i="1"/>
  <c r="I275" i="1" s="1"/>
  <c r="D275" i="1"/>
  <c r="C275" i="1"/>
  <c r="B275" i="1"/>
  <c r="AS274" i="1"/>
  <c r="AT274" i="1" s="1"/>
  <c r="AQ274" i="1"/>
  <c r="AV274" i="1" s="1"/>
  <c r="AM274" i="1"/>
  <c r="AN274" i="1" s="1"/>
  <c r="AK274" i="1"/>
  <c r="AG274" i="1"/>
  <c r="AH274" i="1" s="1"/>
  <c r="AE274" i="1"/>
  <c r="AA274" i="1"/>
  <c r="AB274" i="1" s="1"/>
  <c r="Y274" i="1"/>
  <c r="V274" i="1"/>
  <c r="T274" i="1"/>
  <c r="U274" i="1" s="1"/>
  <c r="P274" i="1"/>
  <c r="Q274" i="1" s="1"/>
  <c r="L274" i="1"/>
  <c r="M274" i="1" s="1"/>
  <c r="H274" i="1"/>
  <c r="I274" i="1" s="1"/>
  <c r="D274" i="1"/>
  <c r="C274" i="1"/>
  <c r="B274" i="1"/>
  <c r="AS273" i="1"/>
  <c r="AT273" i="1" s="1"/>
  <c r="AQ273" i="1"/>
  <c r="AV273" i="1" s="1"/>
  <c r="AM273" i="1"/>
  <c r="AN273" i="1" s="1"/>
  <c r="AK273" i="1"/>
  <c r="AG273" i="1"/>
  <c r="AH273" i="1" s="1"/>
  <c r="AE273" i="1"/>
  <c r="AA273" i="1"/>
  <c r="AB273" i="1" s="1"/>
  <c r="Y273" i="1"/>
  <c r="V273" i="1"/>
  <c r="T273" i="1"/>
  <c r="U273" i="1" s="1"/>
  <c r="P273" i="1"/>
  <c r="Q273" i="1" s="1"/>
  <c r="L273" i="1"/>
  <c r="M273" i="1" s="1"/>
  <c r="H273" i="1"/>
  <c r="I273" i="1" s="1"/>
  <c r="D273" i="1"/>
  <c r="C273" i="1"/>
  <c r="B273" i="1"/>
  <c r="AS272" i="1"/>
  <c r="AT272" i="1" s="1"/>
  <c r="AQ272" i="1"/>
  <c r="AV272" i="1" s="1"/>
  <c r="AM272" i="1"/>
  <c r="AN272" i="1" s="1"/>
  <c r="AK272" i="1"/>
  <c r="AG272" i="1"/>
  <c r="AH272" i="1" s="1"/>
  <c r="AE272" i="1"/>
  <c r="AA272" i="1"/>
  <c r="AB272" i="1" s="1"/>
  <c r="Y272" i="1"/>
  <c r="V272" i="1"/>
  <c r="T272" i="1"/>
  <c r="U272" i="1" s="1"/>
  <c r="P272" i="1"/>
  <c r="Q272" i="1" s="1"/>
  <c r="L272" i="1"/>
  <c r="M272" i="1" s="1"/>
  <c r="H272" i="1"/>
  <c r="I272" i="1" s="1"/>
  <c r="D272" i="1"/>
  <c r="C272" i="1"/>
  <c r="B272" i="1"/>
  <c r="AS271" i="1"/>
  <c r="AT271" i="1" s="1"/>
  <c r="AQ271" i="1"/>
  <c r="AV271" i="1" s="1"/>
  <c r="AM271" i="1"/>
  <c r="AN271" i="1" s="1"/>
  <c r="AK271" i="1"/>
  <c r="AG271" i="1"/>
  <c r="AH271" i="1" s="1"/>
  <c r="AE271" i="1"/>
  <c r="AA271" i="1"/>
  <c r="AB271" i="1" s="1"/>
  <c r="Y271" i="1"/>
  <c r="V271" i="1"/>
  <c r="T271" i="1"/>
  <c r="U271" i="1" s="1"/>
  <c r="P271" i="1"/>
  <c r="Q271" i="1" s="1"/>
  <c r="L271" i="1"/>
  <c r="M271" i="1" s="1"/>
  <c r="H271" i="1"/>
  <c r="I271" i="1" s="1"/>
  <c r="D271" i="1"/>
  <c r="C271" i="1"/>
  <c r="B271" i="1"/>
  <c r="AS270" i="1"/>
  <c r="AT270" i="1" s="1"/>
  <c r="AQ270" i="1"/>
  <c r="AV270" i="1" s="1"/>
  <c r="AM270" i="1"/>
  <c r="AN270" i="1" s="1"/>
  <c r="AK270" i="1"/>
  <c r="AG270" i="1"/>
  <c r="AH270" i="1" s="1"/>
  <c r="AE270" i="1"/>
  <c r="AA270" i="1"/>
  <c r="AB270" i="1" s="1"/>
  <c r="Y270" i="1"/>
  <c r="V270" i="1"/>
  <c r="T270" i="1"/>
  <c r="U270" i="1" s="1"/>
  <c r="P270" i="1"/>
  <c r="Q270" i="1" s="1"/>
  <c r="AO270" i="1" s="1"/>
  <c r="L270" i="1"/>
  <c r="M270" i="1" s="1"/>
  <c r="H270" i="1"/>
  <c r="I270" i="1" s="1"/>
  <c r="D270" i="1"/>
  <c r="C270" i="1"/>
  <c r="B270" i="1"/>
  <c r="AS269" i="1"/>
  <c r="AT269" i="1" s="1"/>
  <c r="AQ269" i="1"/>
  <c r="AV269" i="1" s="1"/>
  <c r="AM269" i="1"/>
  <c r="AN269" i="1" s="1"/>
  <c r="AK269" i="1"/>
  <c r="AG269" i="1"/>
  <c r="AH269" i="1" s="1"/>
  <c r="AE269" i="1"/>
  <c r="AA269" i="1"/>
  <c r="AB269" i="1" s="1"/>
  <c r="Y269" i="1"/>
  <c r="V269" i="1"/>
  <c r="T269" i="1"/>
  <c r="U269" i="1" s="1"/>
  <c r="P269" i="1"/>
  <c r="Q269" i="1" s="1"/>
  <c r="L269" i="1"/>
  <c r="M269" i="1" s="1"/>
  <c r="H269" i="1"/>
  <c r="I269" i="1" s="1"/>
  <c r="D269" i="1"/>
  <c r="C269" i="1"/>
  <c r="B269" i="1"/>
  <c r="AS268" i="1"/>
  <c r="AT268" i="1" s="1"/>
  <c r="AQ268" i="1"/>
  <c r="AV268" i="1" s="1"/>
  <c r="AM268" i="1"/>
  <c r="AN268" i="1" s="1"/>
  <c r="AK268" i="1"/>
  <c r="AG268" i="1"/>
  <c r="AH268" i="1" s="1"/>
  <c r="AE268" i="1"/>
  <c r="AA268" i="1"/>
  <c r="AB268" i="1" s="1"/>
  <c r="Y268" i="1"/>
  <c r="V268" i="1"/>
  <c r="T268" i="1"/>
  <c r="U268" i="1" s="1"/>
  <c r="P268" i="1"/>
  <c r="Q268" i="1" s="1"/>
  <c r="L268" i="1"/>
  <c r="M268" i="1" s="1"/>
  <c r="H268" i="1"/>
  <c r="I268" i="1" s="1"/>
  <c r="D268" i="1"/>
  <c r="C268" i="1"/>
  <c r="B268" i="1"/>
  <c r="AS267" i="1"/>
  <c r="AT267" i="1" s="1"/>
  <c r="AQ267" i="1"/>
  <c r="AV267" i="1" s="1"/>
  <c r="AM267" i="1"/>
  <c r="AN267" i="1" s="1"/>
  <c r="AK267" i="1"/>
  <c r="AG267" i="1"/>
  <c r="AH267" i="1" s="1"/>
  <c r="AE267" i="1"/>
  <c r="AA267" i="1"/>
  <c r="AB267" i="1" s="1"/>
  <c r="Y267" i="1"/>
  <c r="V267" i="1"/>
  <c r="T267" i="1"/>
  <c r="U267" i="1" s="1"/>
  <c r="P267" i="1"/>
  <c r="Q267" i="1" s="1"/>
  <c r="AO267" i="1" s="1"/>
  <c r="L267" i="1"/>
  <c r="M267" i="1" s="1"/>
  <c r="H267" i="1"/>
  <c r="I267" i="1" s="1"/>
  <c r="D267" i="1"/>
  <c r="C267" i="1"/>
  <c r="B267" i="1"/>
  <c r="AS266" i="1"/>
  <c r="AT266" i="1" s="1"/>
  <c r="AQ266" i="1"/>
  <c r="AV266" i="1" s="1"/>
  <c r="AM266" i="1"/>
  <c r="AN266" i="1" s="1"/>
  <c r="AK266" i="1"/>
  <c r="AG266" i="1"/>
  <c r="AH266" i="1" s="1"/>
  <c r="AE266" i="1"/>
  <c r="AA266" i="1"/>
  <c r="AB266" i="1" s="1"/>
  <c r="Y266" i="1"/>
  <c r="V266" i="1"/>
  <c r="T266" i="1"/>
  <c r="U266" i="1" s="1"/>
  <c r="P266" i="1"/>
  <c r="Q266" i="1" s="1"/>
  <c r="L266" i="1"/>
  <c r="M266" i="1" s="1"/>
  <c r="H266" i="1"/>
  <c r="I266" i="1" s="1"/>
  <c r="AC266" i="1" s="1"/>
  <c r="D266" i="1"/>
  <c r="C266" i="1"/>
  <c r="B266" i="1"/>
  <c r="AS265" i="1"/>
  <c r="AT265" i="1" s="1"/>
  <c r="AQ265" i="1"/>
  <c r="AV265" i="1" s="1"/>
  <c r="AM265" i="1"/>
  <c r="AN265" i="1" s="1"/>
  <c r="AK265" i="1"/>
  <c r="AG265" i="1"/>
  <c r="AH265" i="1" s="1"/>
  <c r="AE265" i="1"/>
  <c r="AA265" i="1"/>
  <c r="AB265" i="1" s="1"/>
  <c r="Y265" i="1"/>
  <c r="V265" i="1"/>
  <c r="T265" i="1"/>
  <c r="U265" i="1" s="1"/>
  <c r="P265" i="1"/>
  <c r="Q265" i="1" s="1"/>
  <c r="L265" i="1"/>
  <c r="M265" i="1" s="1"/>
  <c r="H265" i="1"/>
  <c r="I265" i="1" s="1"/>
  <c r="D265" i="1"/>
  <c r="C265" i="1"/>
  <c r="B265" i="1"/>
  <c r="AS264" i="1"/>
  <c r="AT264" i="1" s="1"/>
  <c r="AQ264" i="1"/>
  <c r="AV264" i="1" s="1"/>
  <c r="AM264" i="1"/>
  <c r="AN264" i="1" s="1"/>
  <c r="AK264" i="1"/>
  <c r="AG264" i="1"/>
  <c r="AH264" i="1" s="1"/>
  <c r="AE264" i="1"/>
  <c r="AA264" i="1"/>
  <c r="AB264" i="1" s="1"/>
  <c r="Y264" i="1"/>
  <c r="V264" i="1"/>
  <c r="T264" i="1"/>
  <c r="U264" i="1" s="1"/>
  <c r="P264" i="1"/>
  <c r="Q264" i="1" s="1"/>
  <c r="AO264" i="1" s="1"/>
  <c r="L264" i="1"/>
  <c r="M264" i="1" s="1"/>
  <c r="H264" i="1"/>
  <c r="I264" i="1" s="1"/>
  <c r="D264" i="1"/>
  <c r="C264" i="1"/>
  <c r="B264" i="1"/>
  <c r="AS263" i="1"/>
  <c r="AT263" i="1" s="1"/>
  <c r="AQ263" i="1"/>
  <c r="AV263" i="1" s="1"/>
  <c r="AM263" i="1"/>
  <c r="AN263" i="1" s="1"/>
  <c r="AK263" i="1"/>
  <c r="AG263" i="1"/>
  <c r="AH263" i="1" s="1"/>
  <c r="AE263" i="1"/>
  <c r="AA263" i="1"/>
  <c r="AB263" i="1" s="1"/>
  <c r="Y263" i="1"/>
  <c r="V263" i="1"/>
  <c r="T263" i="1"/>
  <c r="U263" i="1" s="1"/>
  <c r="P263" i="1"/>
  <c r="Q263" i="1" s="1"/>
  <c r="AO263" i="1" s="1"/>
  <c r="L263" i="1"/>
  <c r="M263" i="1" s="1"/>
  <c r="H263" i="1"/>
  <c r="I263" i="1" s="1"/>
  <c r="D263" i="1"/>
  <c r="C263" i="1"/>
  <c r="B263" i="1"/>
  <c r="AS262" i="1"/>
  <c r="AT262" i="1" s="1"/>
  <c r="AQ262" i="1"/>
  <c r="AV262" i="1" s="1"/>
  <c r="AM262" i="1"/>
  <c r="AN262" i="1" s="1"/>
  <c r="AK262" i="1"/>
  <c r="AG262" i="1"/>
  <c r="AH262" i="1" s="1"/>
  <c r="AE262" i="1"/>
  <c r="AA262" i="1"/>
  <c r="AB262" i="1" s="1"/>
  <c r="Y262" i="1"/>
  <c r="V262" i="1"/>
  <c r="T262" i="1"/>
  <c r="U262" i="1" s="1"/>
  <c r="P262" i="1"/>
  <c r="Q262" i="1" s="1"/>
  <c r="AO262" i="1" s="1"/>
  <c r="L262" i="1"/>
  <c r="M262" i="1" s="1"/>
  <c r="H262" i="1"/>
  <c r="I262" i="1" s="1"/>
  <c r="D262" i="1"/>
  <c r="C262" i="1"/>
  <c r="B262" i="1"/>
  <c r="AS261" i="1"/>
  <c r="AT261" i="1" s="1"/>
  <c r="AQ261" i="1"/>
  <c r="AV261" i="1" s="1"/>
  <c r="AM261" i="1"/>
  <c r="AN261" i="1" s="1"/>
  <c r="AK261" i="1"/>
  <c r="AG261" i="1"/>
  <c r="AH261" i="1" s="1"/>
  <c r="AE261" i="1"/>
  <c r="AA261" i="1"/>
  <c r="AB261" i="1" s="1"/>
  <c r="Y261" i="1"/>
  <c r="V261" i="1"/>
  <c r="T261" i="1"/>
  <c r="U261" i="1" s="1"/>
  <c r="P261" i="1"/>
  <c r="Q261" i="1" s="1"/>
  <c r="AO261" i="1" s="1"/>
  <c r="L261" i="1"/>
  <c r="M261" i="1" s="1"/>
  <c r="H261" i="1"/>
  <c r="I261" i="1" s="1"/>
  <c r="D261" i="1"/>
  <c r="C261" i="1"/>
  <c r="B261" i="1"/>
  <c r="AS260" i="1"/>
  <c r="AT260" i="1" s="1"/>
  <c r="AQ260" i="1"/>
  <c r="AV260" i="1" s="1"/>
  <c r="AM260" i="1"/>
  <c r="AN260" i="1" s="1"/>
  <c r="AK260" i="1"/>
  <c r="AG260" i="1"/>
  <c r="AH260" i="1" s="1"/>
  <c r="AE260" i="1"/>
  <c r="AA260" i="1"/>
  <c r="AB260" i="1" s="1"/>
  <c r="Y260" i="1"/>
  <c r="V260" i="1"/>
  <c r="T260" i="1"/>
  <c r="U260" i="1" s="1"/>
  <c r="P260" i="1"/>
  <c r="Q260" i="1" s="1"/>
  <c r="L260" i="1"/>
  <c r="M260" i="1" s="1"/>
  <c r="H260" i="1"/>
  <c r="I260" i="1" s="1"/>
  <c r="D260" i="1"/>
  <c r="C260" i="1"/>
  <c r="B260" i="1"/>
  <c r="AS259" i="1"/>
  <c r="AT259" i="1" s="1"/>
  <c r="AQ259" i="1"/>
  <c r="AV259" i="1" s="1"/>
  <c r="AM259" i="1"/>
  <c r="AN259" i="1" s="1"/>
  <c r="AK259" i="1"/>
  <c r="AG259" i="1"/>
  <c r="AH259" i="1" s="1"/>
  <c r="AE259" i="1"/>
  <c r="AA259" i="1"/>
  <c r="AB259" i="1" s="1"/>
  <c r="Y259" i="1"/>
  <c r="V259" i="1"/>
  <c r="T259" i="1"/>
  <c r="U259" i="1" s="1"/>
  <c r="P259" i="1"/>
  <c r="Q259" i="1" s="1"/>
  <c r="L259" i="1"/>
  <c r="M259" i="1" s="1"/>
  <c r="H259" i="1"/>
  <c r="I259" i="1" s="1"/>
  <c r="D259" i="1"/>
  <c r="C259" i="1"/>
  <c r="B259" i="1"/>
  <c r="AS258" i="1"/>
  <c r="AQ258" i="1"/>
  <c r="AV258" i="1" s="1"/>
  <c r="AM258" i="1"/>
  <c r="AK258" i="1"/>
  <c r="AG258" i="1"/>
  <c r="AE258" i="1"/>
  <c r="AA258" i="1"/>
  <c r="Y258" i="1"/>
  <c r="V258" i="1"/>
  <c r="T258" i="1"/>
  <c r="U258" i="1" s="1"/>
  <c r="P258" i="1"/>
  <c r="Q258" i="1" s="1"/>
  <c r="L258" i="1"/>
  <c r="M258" i="1" s="1"/>
  <c r="H258" i="1"/>
  <c r="I258" i="1" s="1"/>
  <c r="D258" i="1"/>
  <c r="C258" i="1"/>
  <c r="B258" i="1"/>
  <c r="AS257" i="1"/>
  <c r="AQ257" i="1"/>
  <c r="AV257" i="1" s="1"/>
  <c r="AM257" i="1"/>
  <c r="AK257" i="1"/>
  <c r="AG257" i="1"/>
  <c r="AE257" i="1"/>
  <c r="AA257" i="1"/>
  <c r="Y257" i="1"/>
  <c r="V257" i="1"/>
  <c r="T257" i="1"/>
  <c r="U257" i="1" s="1"/>
  <c r="P257" i="1"/>
  <c r="Q257" i="1" s="1"/>
  <c r="L257" i="1"/>
  <c r="M257" i="1" s="1"/>
  <c r="H257" i="1"/>
  <c r="I257" i="1" s="1"/>
  <c r="D257" i="1"/>
  <c r="C257" i="1"/>
  <c r="B257" i="1"/>
  <c r="AS256" i="1"/>
  <c r="AQ256" i="1"/>
  <c r="AV256" i="1" s="1"/>
  <c r="AM256" i="1"/>
  <c r="AK256" i="1"/>
  <c r="AG256" i="1"/>
  <c r="AE256" i="1"/>
  <c r="AA256" i="1"/>
  <c r="Y256" i="1"/>
  <c r="V256" i="1"/>
  <c r="U256" i="1"/>
  <c r="T256" i="1"/>
  <c r="P256" i="1"/>
  <c r="Q256" i="1" s="1"/>
  <c r="L256" i="1"/>
  <c r="M256" i="1" s="1"/>
  <c r="H256" i="1"/>
  <c r="I256" i="1" s="1"/>
  <c r="D256" i="1"/>
  <c r="C256" i="1"/>
  <c r="B256" i="1"/>
  <c r="AS255" i="1"/>
  <c r="AQ255" i="1"/>
  <c r="AV255" i="1" s="1"/>
  <c r="AM255" i="1"/>
  <c r="AK255" i="1"/>
  <c r="AG255" i="1"/>
  <c r="AE255" i="1"/>
  <c r="AA255" i="1"/>
  <c r="Y255" i="1"/>
  <c r="V255" i="1"/>
  <c r="T255" i="1"/>
  <c r="U255" i="1" s="1"/>
  <c r="P255" i="1"/>
  <c r="Q255" i="1" s="1"/>
  <c r="L255" i="1"/>
  <c r="M255" i="1" s="1"/>
  <c r="H255" i="1"/>
  <c r="I255" i="1" s="1"/>
  <c r="D255" i="1"/>
  <c r="C255" i="1"/>
  <c r="B255" i="1"/>
  <c r="AS254" i="1"/>
  <c r="AQ254" i="1"/>
  <c r="AV254" i="1" s="1"/>
  <c r="AM254" i="1"/>
  <c r="AK254" i="1"/>
  <c r="AG254" i="1"/>
  <c r="AE254" i="1"/>
  <c r="AA254" i="1"/>
  <c r="Y254" i="1"/>
  <c r="V254" i="1"/>
  <c r="U254" i="1"/>
  <c r="T254" i="1"/>
  <c r="P254" i="1"/>
  <c r="Q254" i="1" s="1"/>
  <c r="L254" i="1"/>
  <c r="M254" i="1" s="1"/>
  <c r="H254" i="1"/>
  <c r="I254" i="1" s="1"/>
  <c r="D254" i="1"/>
  <c r="C254" i="1"/>
  <c r="B254" i="1"/>
  <c r="AS253" i="1"/>
  <c r="AQ253" i="1"/>
  <c r="AV253" i="1" s="1"/>
  <c r="AM253" i="1"/>
  <c r="AK253" i="1"/>
  <c r="AG253" i="1"/>
  <c r="AE253" i="1"/>
  <c r="AA253" i="1"/>
  <c r="Y253" i="1"/>
  <c r="V253" i="1"/>
  <c r="T253" i="1"/>
  <c r="U253" i="1" s="1"/>
  <c r="P253" i="1"/>
  <c r="Q253" i="1" s="1"/>
  <c r="L253" i="1"/>
  <c r="M253" i="1" s="1"/>
  <c r="H253" i="1"/>
  <c r="I253" i="1" s="1"/>
  <c r="D253" i="1"/>
  <c r="C253" i="1"/>
  <c r="B253" i="1"/>
  <c r="AS252" i="1"/>
  <c r="AQ252" i="1"/>
  <c r="AV252" i="1" s="1"/>
  <c r="AM252" i="1"/>
  <c r="AK252" i="1"/>
  <c r="AG252" i="1"/>
  <c r="AE252" i="1"/>
  <c r="AA252" i="1"/>
  <c r="Y252" i="1"/>
  <c r="V252" i="1"/>
  <c r="T252" i="1"/>
  <c r="U252" i="1" s="1"/>
  <c r="P252" i="1"/>
  <c r="Q252" i="1" s="1"/>
  <c r="L252" i="1"/>
  <c r="M252" i="1" s="1"/>
  <c r="H252" i="1"/>
  <c r="I252" i="1" s="1"/>
  <c r="D252" i="1"/>
  <c r="C252" i="1"/>
  <c r="B252" i="1"/>
  <c r="AS251" i="1"/>
  <c r="AQ251" i="1"/>
  <c r="AV251" i="1" s="1"/>
  <c r="AM251" i="1"/>
  <c r="AK251" i="1"/>
  <c r="AG251" i="1"/>
  <c r="AE251" i="1"/>
  <c r="AA251" i="1"/>
  <c r="Y251" i="1"/>
  <c r="V251" i="1"/>
  <c r="T251" i="1"/>
  <c r="U251" i="1" s="1"/>
  <c r="P251" i="1"/>
  <c r="Q251" i="1" s="1"/>
  <c r="L251" i="1"/>
  <c r="M251" i="1" s="1"/>
  <c r="H251" i="1"/>
  <c r="I251" i="1" s="1"/>
  <c r="D251" i="1"/>
  <c r="C251" i="1"/>
  <c r="B251" i="1"/>
  <c r="AS250" i="1"/>
  <c r="AQ250" i="1"/>
  <c r="AV250" i="1" s="1"/>
  <c r="AM250" i="1"/>
  <c r="AK250" i="1"/>
  <c r="AG250" i="1"/>
  <c r="AE250" i="1"/>
  <c r="AA250" i="1"/>
  <c r="Y250" i="1"/>
  <c r="V250" i="1"/>
  <c r="T250" i="1"/>
  <c r="U250" i="1" s="1"/>
  <c r="P250" i="1"/>
  <c r="Q250" i="1" s="1"/>
  <c r="L250" i="1"/>
  <c r="M250" i="1" s="1"/>
  <c r="H250" i="1"/>
  <c r="I250" i="1" s="1"/>
  <c r="D250" i="1"/>
  <c r="C250" i="1"/>
  <c r="B250" i="1"/>
  <c r="AS249" i="1"/>
  <c r="AQ249" i="1"/>
  <c r="AV249" i="1" s="1"/>
  <c r="AM249" i="1"/>
  <c r="AK249" i="1"/>
  <c r="AG249" i="1"/>
  <c r="AE249" i="1"/>
  <c r="AA249" i="1"/>
  <c r="Y249" i="1"/>
  <c r="V249" i="1"/>
  <c r="T249" i="1"/>
  <c r="U249" i="1" s="1"/>
  <c r="P249" i="1"/>
  <c r="Q249" i="1" s="1"/>
  <c r="L249" i="1"/>
  <c r="M249" i="1" s="1"/>
  <c r="H249" i="1"/>
  <c r="I249" i="1" s="1"/>
  <c r="D249" i="1"/>
  <c r="C249" i="1"/>
  <c r="B249" i="1"/>
  <c r="AS248" i="1"/>
  <c r="AQ248" i="1"/>
  <c r="AV248" i="1" s="1"/>
  <c r="AM248" i="1"/>
  <c r="AK248" i="1"/>
  <c r="AG248" i="1"/>
  <c r="AE248" i="1"/>
  <c r="AA248" i="1"/>
  <c r="Y248" i="1"/>
  <c r="V248" i="1"/>
  <c r="T248" i="1"/>
  <c r="U248" i="1" s="1"/>
  <c r="P248" i="1"/>
  <c r="Q248" i="1" s="1"/>
  <c r="L248" i="1"/>
  <c r="M248" i="1" s="1"/>
  <c r="H248" i="1"/>
  <c r="I248" i="1" s="1"/>
  <c r="D248" i="1"/>
  <c r="C248" i="1"/>
  <c r="B248" i="1"/>
  <c r="AS247" i="1"/>
  <c r="AQ247" i="1"/>
  <c r="AV247" i="1" s="1"/>
  <c r="AM247" i="1"/>
  <c r="AK247" i="1"/>
  <c r="AG247" i="1"/>
  <c r="AE247" i="1"/>
  <c r="AA247" i="1"/>
  <c r="Y247" i="1"/>
  <c r="V247" i="1"/>
  <c r="T247" i="1"/>
  <c r="U247" i="1" s="1"/>
  <c r="P247" i="1"/>
  <c r="Q247" i="1" s="1"/>
  <c r="L247" i="1"/>
  <c r="M247" i="1" s="1"/>
  <c r="H247" i="1"/>
  <c r="I247" i="1" s="1"/>
  <c r="D247" i="1"/>
  <c r="C247" i="1"/>
  <c r="B247" i="1"/>
  <c r="AS246" i="1"/>
  <c r="AQ246" i="1"/>
  <c r="AV246" i="1" s="1"/>
  <c r="AM246" i="1"/>
  <c r="AK246" i="1"/>
  <c r="AG246" i="1"/>
  <c r="AE246" i="1"/>
  <c r="AA246" i="1"/>
  <c r="Y246" i="1"/>
  <c r="V246" i="1"/>
  <c r="T246" i="1"/>
  <c r="U246" i="1" s="1"/>
  <c r="P246" i="1"/>
  <c r="Q246" i="1" s="1"/>
  <c r="L246" i="1"/>
  <c r="M246" i="1" s="1"/>
  <c r="H246" i="1"/>
  <c r="I246" i="1" s="1"/>
  <c r="D246" i="1"/>
  <c r="C246" i="1"/>
  <c r="B246" i="1"/>
  <c r="AS245" i="1"/>
  <c r="AQ245" i="1"/>
  <c r="AV245" i="1" s="1"/>
  <c r="AM245" i="1"/>
  <c r="AK245" i="1"/>
  <c r="AG245" i="1"/>
  <c r="AE245" i="1"/>
  <c r="AA245" i="1"/>
  <c r="Y245" i="1"/>
  <c r="V245" i="1"/>
  <c r="T245" i="1"/>
  <c r="U245" i="1" s="1"/>
  <c r="P245" i="1"/>
  <c r="Q245" i="1" s="1"/>
  <c r="L245" i="1"/>
  <c r="M245" i="1" s="1"/>
  <c r="I245" i="1"/>
  <c r="H245" i="1"/>
  <c r="D245" i="1"/>
  <c r="C245" i="1"/>
  <c r="B245" i="1"/>
  <c r="AS244" i="1"/>
  <c r="AQ244" i="1"/>
  <c r="AV244" i="1" s="1"/>
  <c r="AM244" i="1"/>
  <c r="AK244" i="1"/>
  <c r="AG244" i="1"/>
  <c r="AE244" i="1"/>
  <c r="AA244" i="1"/>
  <c r="Y244" i="1"/>
  <c r="V244" i="1"/>
  <c r="T244" i="1"/>
  <c r="U244" i="1" s="1"/>
  <c r="P244" i="1"/>
  <c r="Q244" i="1" s="1"/>
  <c r="L244" i="1"/>
  <c r="M244" i="1" s="1"/>
  <c r="H244" i="1"/>
  <c r="I244" i="1" s="1"/>
  <c r="D244" i="1"/>
  <c r="C244" i="1"/>
  <c r="B244" i="1"/>
  <c r="AS243" i="1"/>
  <c r="AQ243" i="1"/>
  <c r="AV243" i="1" s="1"/>
  <c r="AM243" i="1"/>
  <c r="AK243" i="1"/>
  <c r="AG243" i="1"/>
  <c r="AE243" i="1"/>
  <c r="AA243" i="1"/>
  <c r="Y243" i="1"/>
  <c r="V243" i="1"/>
  <c r="T243" i="1"/>
  <c r="U243" i="1" s="1"/>
  <c r="P243" i="1"/>
  <c r="Q243" i="1" s="1"/>
  <c r="L243" i="1"/>
  <c r="M243" i="1" s="1"/>
  <c r="H243" i="1"/>
  <c r="I243" i="1" s="1"/>
  <c r="D243" i="1"/>
  <c r="C243" i="1"/>
  <c r="B243" i="1"/>
  <c r="AS242" i="1"/>
  <c r="AQ242" i="1"/>
  <c r="AV242" i="1" s="1"/>
  <c r="AM242" i="1"/>
  <c r="AK242" i="1"/>
  <c r="AG242" i="1"/>
  <c r="AE242" i="1"/>
  <c r="AA242" i="1"/>
  <c r="Y242" i="1"/>
  <c r="V242" i="1"/>
  <c r="T242" i="1"/>
  <c r="U242" i="1" s="1"/>
  <c r="P242" i="1"/>
  <c r="Q242" i="1" s="1"/>
  <c r="L242" i="1"/>
  <c r="M242" i="1" s="1"/>
  <c r="H242" i="1"/>
  <c r="I242" i="1" s="1"/>
  <c r="D242" i="1"/>
  <c r="C242" i="1"/>
  <c r="B242" i="1"/>
  <c r="AS241" i="1"/>
  <c r="AQ241" i="1"/>
  <c r="AV241" i="1" s="1"/>
  <c r="AM241" i="1"/>
  <c r="AK241" i="1"/>
  <c r="AG241" i="1"/>
  <c r="AE241" i="1"/>
  <c r="AA241" i="1"/>
  <c r="Y241" i="1"/>
  <c r="V241" i="1"/>
  <c r="T241" i="1"/>
  <c r="U241" i="1" s="1"/>
  <c r="P241" i="1"/>
  <c r="Q241" i="1" s="1"/>
  <c r="L241" i="1"/>
  <c r="M241" i="1" s="1"/>
  <c r="H241" i="1"/>
  <c r="I241" i="1" s="1"/>
  <c r="D241" i="1"/>
  <c r="C241" i="1"/>
  <c r="B241" i="1"/>
  <c r="AS240" i="1"/>
  <c r="AQ240" i="1"/>
  <c r="AV240" i="1" s="1"/>
  <c r="AM240" i="1"/>
  <c r="AK240" i="1"/>
  <c r="AG240" i="1"/>
  <c r="AE240" i="1"/>
  <c r="AA240" i="1"/>
  <c r="Y240" i="1"/>
  <c r="V240" i="1"/>
  <c r="T240" i="1"/>
  <c r="U240" i="1" s="1"/>
  <c r="P240" i="1"/>
  <c r="Q240" i="1" s="1"/>
  <c r="L240" i="1"/>
  <c r="M240" i="1" s="1"/>
  <c r="H240" i="1"/>
  <c r="I240" i="1" s="1"/>
  <c r="D240" i="1"/>
  <c r="C240" i="1"/>
  <c r="B240" i="1"/>
  <c r="AS239" i="1"/>
  <c r="AQ239" i="1"/>
  <c r="AV239" i="1" s="1"/>
  <c r="AM239" i="1"/>
  <c r="AK239" i="1"/>
  <c r="AG239" i="1"/>
  <c r="AE239" i="1"/>
  <c r="AA239" i="1"/>
  <c r="Y239" i="1"/>
  <c r="V239" i="1"/>
  <c r="T239" i="1"/>
  <c r="U239" i="1" s="1"/>
  <c r="P239" i="1"/>
  <c r="Q239" i="1" s="1"/>
  <c r="L239" i="1"/>
  <c r="M239" i="1" s="1"/>
  <c r="H239" i="1"/>
  <c r="I239" i="1" s="1"/>
  <c r="D239" i="1"/>
  <c r="C239" i="1"/>
  <c r="B239" i="1"/>
  <c r="AS238" i="1"/>
  <c r="AQ238" i="1"/>
  <c r="AV238" i="1" s="1"/>
  <c r="AM238" i="1"/>
  <c r="AK238" i="1"/>
  <c r="AG238" i="1"/>
  <c r="AE238" i="1"/>
  <c r="AA238" i="1"/>
  <c r="Y238" i="1"/>
  <c r="V238" i="1"/>
  <c r="T238" i="1"/>
  <c r="U238" i="1" s="1"/>
  <c r="P238" i="1"/>
  <c r="Q238" i="1" s="1"/>
  <c r="L238" i="1"/>
  <c r="M238" i="1" s="1"/>
  <c r="H238" i="1"/>
  <c r="I238" i="1" s="1"/>
  <c r="D238" i="1"/>
  <c r="C238" i="1"/>
  <c r="B238" i="1"/>
  <c r="AS237" i="1"/>
  <c r="AQ237" i="1"/>
  <c r="AV237" i="1" s="1"/>
  <c r="AM237" i="1"/>
  <c r="AK237" i="1"/>
  <c r="AG237" i="1"/>
  <c r="AE237" i="1"/>
  <c r="AA237" i="1"/>
  <c r="Y237" i="1"/>
  <c r="V237" i="1"/>
  <c r="T237" i="1"/>
  <c r="U237" i="1" s="1"/>
  <c r="P237" i="1"/>
  <c r="Q237" i="1" s="1"/>
  <c r="L237" i="1"/>
  <c r="M237" i="1" s="1"/>
  <c r="H237" i="1"/>
  <c r="I237" i="1" s="1"/>
  <c r="D237" i="1"/>
  <c r="C237" i="1"/>
  <c r="B237" i="1"/>
  <c r="AS236" i="1"/>
  <c r="AQ236" i="1"/>
  <c r="AM236" i="1"/>
  <c r="AK236" i="1"/>
  <c r="AG236" i="1"/>
  <c r="AE236" i="1"/>
  <c r="AA236" i="1"/>
  <c r="Y236" i="1"/>
  <c r="V236" i="1"/>
  <c r="T236" i="1"/>
  <c r="U236" i="1" s="1"/>
  <c r="P236" i="1"/>
  <c r="Q236" i="1" s="1"/>
  <c r="L236" i="1"/>
  <c r="M236" i="1" s="1"/>
  <c r="H236" i="1"/>
  <c r="I236" i="1" s="1"/>
  <c r="D236" i="1"/>
  <c r="C236" i="1"/>
  <c r="B236" i="1"/>
  <c r="AS235" i="1"/>
  <c r="AQ235" i="1"/>
  <c r="AM235" i="1"/>
  <c r="AK235" i="1"/>
  <c r="AG235" i="1"/>
  <c r="AE235" i="1"/>
  <c r="AA235" i="1"/>
  <c r="Y235" i="1"/>
  <c r="V235" i="1"/>
  <c r="T235" i="1"/>
  <c r="U235" i="1" s="1"/>
  <c r="P235" i="1"/>
  <c r="Q235" i="1" s="1"/>
  <c r="L235" i="1"/>
  <c r="M235" i="1" s="1"/>
  <c r="H235" i="1"/>
  <c r="I235" i="1" s="1"/>
  <c r="D235" i="1"/>
  <c r="C235" i="1"/>
  <c r="B235" i="1"/>
  <c r="AS234" i="1"/>
  <c r="AQ234" i="1"/>
  <c r="AM234" i="1"/>
  <c r="AK234" i="1"/>
  <c r="AG234" i="1"/>
  <c r="AE234" i="1"/>
  <c r="AA234" i="1"/>
  <c r="Y234" i="1"/>
  <c r="V234" i="1"/>
  <c r="T234" i="1"/>
  <c r="U234" i="1" s="1"/>
  <c r="P234" i="1"/>
  <c r="Q234" i="1" s="1"/>
  <c r="L234" i="1"/>
  <c r="M234" i="1" s="1"/>
  <c r="H234" i="1"/>
  <c r="I234" i="1" s="1"/>
  <c r="D234" i="1"/>
  <c r="C234" i="1"/>
  <c r="B234" i="1"/>
  <c r="AS233" i="1"/>
  <c r="AQ233" i="1"/>
  <c r="AM233" i="1"/>
  <c r="AK233" i="1"/>
  <c r="AG233" i="1"/>
  <c r="AE233" i="1"/>
  <c r="AA233" i="1"/>
  <c r="Y233" i="1"/>
  <c r="V233" i="1"/>
  <c r="T233" i="1"/>
  <c r="U233" i="1" s="1"/>
  <c r="P233" i="1"/>
  <c r="Q233" i="1" s="1"/>
  <c r="L233" i="1"/>
  <c r="M233" i="1" s="1"/>
  <c r="H233" i="1"/>
  <c r="I233" i="1" s="1"/>
  <c r="D233" i="1"/>
  <c r="C233" i="1"/>
  <c r="B233" i="1"/>
  <c r="AS232" i="1"/>
  <c r="AQ232" i="1"/>
  <c r="AM232" i="1"/>
  <c r="AK232" i="1"/>
  <c r="AG232" i="1"/>
  <c r="AE232" i="1"/>
  <c r="AA232" i="1"/>
  <c r="Y232" i="1"/>
  <c r="V232" i="1"/>
  <c r="T232" i="1"/>
  <c r="U232" i="1" s="1"/>
  <c r="P232" i="1"/>
  <c r="Q232" i="1" s="1"/>
  <c r="L232" i="1"/>
  <c r="M232" i="1" s="1"/>
  <c r="H232" i="1"/>
  <c r="I232" i="1" s="1"/>
  <c r="D232" i="1"/>
  <c r="C232" i="1"/>
  <c r="B232" i="1"/>
  <c r="AS231" i="1"/>
  <c r="AQ231" i="1"/>
  <c r="AM231" i="1"/>
  <c r="AK231" i="1"/>
  <c r="AG231" i="1"/>
  <c r="AE231" i="1"/>
  <c r="AA231" i="1"/>
  <c r="Y231" i="1"/>
  <c r="V231" i="1"/>
  <c r="T231" i="1"/>
  <c r="U231" i="1" s="1"/>
  <c r="P231" i="1"/>
  <c r="Q231" i="1" s="1"/>
  <c r="L231" i="1"/>
  <c r="M231" i="1" s="1"/>
  <c r="H231" i="1"/>
  <c r="I231" i="1" s="1"/>
  <c r="D231" i="1"/>
  <c r="C231" i="1"/>
  <c r="B231" i="1"/>
  <c r="AS230" i="1"/>
  <c r="AQ230" i="1"/>
  <c r="AM230" i="1"/>
  <c r="AK230" i="1"/>
  <c r="AG230" i="1"/>
  <c r="AE230" i="1"/>
  <c r="AA230" i="1"/>
  <c r="Y230" i="1"/>
  <c r="V230" i="1"/>
  <c r="T230" i="1"/>
  <c r="U230" i="1" s="1"/>
  <c r="P230" i="1"/>
  <c r="Q230" i="1" s="1"/>
  <c r="L230" i="1"/>
  <c r="M230" i="1" s="1"/>
  <c r="H230" i="1"/>
  <c r="I230" i="1" s="1"/>
  <c r="D230" i="1"/>
  <c r="C230" i="1"/>
  <c r="B230" i="1"/>
  <c r="AS229" i="1"/>
  <c r="AQ229" i="1"/>
  <c r="AM229" i="1"/>
  <c r="AK229" i="1"/>
  <c r="AG229" i="1"/>
  <c r="AH229" i="1" s="1"/>
  <c r="AE229" i="1"/>
  <c r="AA229" i="1"/>
  <c r="Y229" i="1"/>
  <c r="V229" i="1"/>
  <c r="T229" i="1"/>
  <c r="U229" i="1" s="1"/>
  <c r="P229" i="1"/>
  <c r="Q229" i="1" s="1"/>
  <c r="L229" i="1"/>
  <c r="M229" i="1" s="1"/>
  <c r="H229" i="1"/>
  <c r="I229" i="1" s="1"/>
  <c r="D229" i="1"/>
  <c r="C229" i="1"/>
  <c r="B229" i="1"/>
  <c r="AS228" i="1"/>
  <c r="AT228" i="1" s="1"/>
  <c r="AQ228" i="1"/>
  <c r="AM228" i="1"/>
  <c r="AK228" i="1"/>
  <c r="AG228" i="1"/>
  <c r="AE228" i="1"/>
  <c r="AA228" i="1"/>
  <c r="AB228" i="1" s="1"/>
  <c r="Y228" i="1"/>
  <c r="V228" i="1"/>
  <c r="T228" i="1"/>
  <c r="U228" i="1" s="1"/>
  <c r="P228" i="1"/>
  <c r="Q228" i="1" s="1"/>
  <c r="L228" i="1"/>
  <c r="M228" i="1" s="1"/>
  <c r="H228" i="1"/>
  <c r="I228" i="1" s="1"/>
  <c r="D228" i="1"/>
  <c r="C228" i="1"/>
  <c r="B228" i="1"/>
  <c r="AV227" i="1"/>
  <c r="AS227" i="1"/>
  <c r="AQ227" i="1"/>
  <c r="AM227" i="1"/>
  <c r="AN227" i="1" s="1"/>
  <c r="AK227" i="1"/>
  <c r="AG227" i="1"/>
  <c r="AH227" i="1" s="1"/>
  <c r="AE227" i="1"/>
  <c r="AA227" i="1"/>
  <c r="Y227" i="1"/>
  <c r="V227" i="1"/>
  <c r="T227" i="1"/>
  <c r="U227" i="1" s="1"/>
  <c r="P227" i="1"/>
  <c r="Q227" i="1" s="1"/>
  <c r="L227" i="1"/>
  <c r="M227" i="1" s="1"/>
  <c r="H227" i="1"/>
  <c r="I227" i="1" s="1"/>
  <c r="D227" i="1"/>
  <c r="C227" i="1"/>
  <c r="B227" i="1"/>
  <c r="AS226" i="1"/>
  <c r="AT226" i="1" s="1"/>
  <c r="AQ226" i="1"/>
  <c r="AM226" i="1"/>
  <c r="AK226" i="1"/>
  <c r="AG226" i="1"/>
  <c r="AE226" i="1"/>
  <c r="AA226" i="1"/>
  <c r="AB226" i="1" s="1"/>
  <c r="Y226" i="1"/>
  <c r="V226" i="1"/>
  <c r="T226" i="1"/>
  <c r="U226" i="1" s="1"/>
  <c r="P226" i="1"/>
  <c r="Q226" i="1" s="1"/>
  <c r="L226" i="1"/>
  <c r="M226" i="1" s="1"/>
  <c r="H226" i="1"/>
  <c r="I226" i="1" s="1"/>
  <c r="D226" i="1"/>
  <c r="C226" i="1"/>
  <c r="B226" i="1"/>
  <c r="AS225" i="1"/>
  <c r="AQ225" i="1"/>
  <c r="AM225" i="1"/>
  <c r="AN225" i="1" s="1"/>
  <c r="AK225" i="1"/>
  <c r="AG225" i="1"/>
  <c r="AH225" i="1" s="1"/>
  <c r="AE225" i="1"/>
  <c r="AA225" i="1"/>
  <c r="Y225" i="1"/>
  <c r="V225" i="1"/>
  <c r="T225" i="1"/>
  <c r="U225" i="1" s="1"/>
  <c r="P225" i="1"/>
  <c r="Q225" i="1" s="1"/>
  <c r="L225" i="1"/>
  <c r="M225" i="1" s="1"/>
  <c r="H225" i="1"/>
  <c r="I225" i="1" s="1"/>
  <c r="D225" i="1"/>
  <c r="C225" i="1"/>
  <c r="B225" i="1"/>
  <c r="AS224" i="1"/>
  <c r="AT224" i="1" s="1"/>
  <c r="AQ224" i="1"/>
  <c r="AM224" i="1"/>
  <c r="AK224" i="1"/>
  <c r="AG224" i="1"/>
  <c r="AE224" i="1"/>
  <c r="AA224" i="1"/>
  <c r="AB224" i="1" s="1"/>
  <c r="Y224" i="1"/>
  <c r="V224" i="1"/>
  <c r="T224" i="1"/>
  <c r="U224" i="1" s="1"/>
  <c r="P224" i="1"/>
  <c r="Q224" i="1" s="1"/>
  <c r="L224" i="1"/>
  <c r="M224" i="1" s="1"/>
  <c r="H224" i="1"/>
  <c r="I224" i="1" s="1"/>
  <c r="D224" i="1"/>
  <c r="C224" i="1"/>
  <c r="B224" i="1"/>
  <c r="AS223" i="1"/>
  <c r="AQ223" i="1"/>
  <c r="AM223" i="1"/>
  <c r="AN223" i="1" s="1"/>
  <c r="AK223" i="1"/>
  <c r="AG223" i="1"/>
  <c r="AH223" i="1" s="1"/>
  <c r="AE223" i="1"/>
  <c r="AA223" i="1"/>
  <c r="Y223" i="1"/>
  <c r="V223" i="1"/>
  <c r="T223" i="1"/>
  <c r="U223" i="1" s="1"/>
  <c r="P223" i="1"/>
  <c r="Q223" i="1" s="1"/>
  <c r="L223" i="1"/>
  <c r="M223" i="1" s="1"/>
  <c r="H223" i="1"/>
  <c r="I223" i="1" s="1"/>
  <c r="D223" i="1"/>
  <c r="C223" i="1"/>
  <c r="B223" i="1"/>
  <c r="AS222" i="1"/>
  <c r="AT222" i="1" s="1"/>
  <c r="AQ222" i="1"/>
  <c r="AV222" i="1" s="1"/>
  <c r="AM222" i="1"/>
  <c r="AK222" i="1"/>
  <c r="AG222" i="1"/>
  <c r="AE222" i="1"/>
  <c r="AA222" i="1"/>
  <c r="AB222" i="1" s="1"/>
  <c r="Y222" i="1"/>
  <c r="V222" i="1"/>
  <c r="T222" i="1"/>
  <c r="U222" i="1" s="1"/>
  <c r="P222" i="1"/>
  <c r="Q222" i="1" s="1"/>
  <c r="L222" i="1"/>
  <c r="M222" i="1" s="1"/>
  <c r="H222" i="1"/>
  <c r="I222" i="1" s="1"/>
  <c r="D222" i="1"/>
  <c r="C222" i="1"/>
  <c r="B222" i="1"/>
  <c r="AV221" i="1"/>
  <c r="AS221" i="1"/>
  <c r="AQ221" i="1"/>
  <c r="AN221" i="1"/>
  <c r="AM221" i="1"/>
  <c r="AK221" i="1"/>
  <c r="AG221" i="1"/>
  <c r="AH221" i="1" s="1"/>
  <c r="AE221" i="1"/>
  <c r="AA221" i="1"/>
  <c r="Y221" i="1"/>
  <c r="V221" i="1"/>
  <c r="T221" i="1"/>
  <c r="U221" i="1" s="1"/>
  <c r="P221" i="1"/>
  <c r="Q221" i="1" s="1"/>
  <c r="L221" i="1"/>
  <c r="M221" i="1" s="1"/>
  <c r="H221" i="1"/>
  <c r="I221" i="1" s="1"/>
  <c r="D221" i="1"/>
  <c r="C221" i="1"/>
  <c r="B221" i="1"/>
  <c r="AS220" i="1"/>
  <c r="AT220" i="1" s="1"/>
  <c r="AQ220" i="1"/>
  <c r="AV220" i="1" s="1"/>
  <c r="AM220" i="1"/>
  <c r="AK220" i="1"/>
  <c r="AG220" i="1"/>
  <c r="AE220" i="1"/>
  <c r="AA220" i="1"/>
  <c r="AB220" i="1" s="1"/>
  <c r="Y220" i="1"/>
  <c r="V220" i="1"/>
  <c r="T220" i="1"/>
  <c r="U220" i="1" s="1"/>
  <c r="P220" i="1"/>
  <c r="Q220" i="1" s="1"/>
  <c r="L220" i="1"/>
  <c r="M220" i="1" s="1"/>
  <c r="H220" i="1"/>
  <c r="I220" i="1" s="1"/>
  <c r="D220" i="1"/>
  <c r="C220" i="1"/>
  <c r="B220" i="1"/>
  <c r="AV219" i="1"/>
  <c r="AS219" i="1"/>
  <c r="AQ219" i="1"/>
  <c r="AM219" i="1"/>
  <c r="AN219" i="1" s="1"/>
  <c r="AK219" i="1"/>
  <c r="AG219" i="1"/>
  <c r="AH219" i="1" s="1"/>
  <c r="AE219" i="1"/>
  <c r="AA219" i="1"/>
  <c r="Y219" i="1"/>
  <c r="V219" i="1"/>
  <c r="T219" i="1"/>
  <c r="U219" i="1" s="1"/>
  <c r="P219" i="1"/>
  <c r="Q219" i="1" s="1"/>
  <c r="L219" i="1"/>
  <c r="M219" i="1" s="1"/>
  <c r="H219" i="1"/>
  <c r="I219" i="1" s="1"/>
  <c r="D219" i="1"/>
  <c r="C219" i="1"/>
  <c r="B219" i="1"/>
  <c r="AS218" i="1"/>
  <c r="AT218" i="1" s="1"/>
  <c r="AQ218" i="1"/>
  <c r="AM218" i="1"/>
  <c r="AK218" i="1"/>
  <c r="AG218" i="1"/>
  <c r="AE218" i="1"/>
  <c r="AA218" i="1"/>
  <c r="AB218" i="1" s="1"/>
  <c r="Y218" i="1"/>
  <c r="V218" i="1"/>
  <c r="T218" i="1"/>
  <c r="U218" i="1" s="1"/>
  <c r="P218" i="1"/>
  <c r="Q218" i="1" s="1"/>
  <c r="L218" i="1"/>
  <c r="M218" i="1" s="1"/>
  <c r="H218" i="1"/>
  <c r="I218" i="1" s="1"/>
  <c r="D218" i="1"/>
  <c r="C218" i="1"/>
  <c r="B218" i="1"/>
  <c r="AS217" i="1"/>
  <c r="AQ217" i="1"/>
  <c r="AM217" i="1"/>
  <c r="AN217" i="1" s="1"/>
  <c r="AK217" i="1"/>
  <c r="AG217" i="1"/>
  <c r="AH217" i="1" s="1"/>
  <c r="AE217" i="1"/>
  <c r="AA217" i="1"/>
  <c r="Y217" i="1"/>
  <c r="V217" i="1"/>
  <c r="T217" i="1"/>
  <c r="U217" i="1" s="1"/>
  <c r="P217" i="1"/>
  <c r="Q217" i="1" s="1"/>
  <c r="L217" i="1"/>
  <c r="M217" i="1" s="1"/>
  <c r="H217" i="1"/>
  <c r="I217" i="1" s="1"/>
  <c r="D217" i="1"/>
  <c r="C217" i="1"/>
  <c r="B217" i="1"/>
  <c r="AS216" i="1"/>
  <c r="AT216" i="1" s="1"/>
  <c r="AQ216" i="1"/>
  <c r="AM216" i="1"/>
  <c r="AK216" i="1"/>
  <c r="AG216" i="1"/>
  <c r="AE216" i="1"/>
  <c r="AA216" i="1"/>
  <c r="AB216" i="1" s="1"/>
  <c r="Y216" i="1"/>
  <c r="V216" i="1"/>
  <c r="T216" i="1"/>
  <c r="U216" i="1" s="1"/>
  <c r="P216" i="1"/>
  <c r="Q216" i="1" s="1"/>
  <c r="L216" i="1"/>
  <c r="M216" i="1" s="1"/>
  <c r="H216" i="1"/>
  <c r="I216" i="1" s="1"/>
  <c r="D216" i="1"/>
  <c r="C216" i="1"/>
  <c r="B216" i="1"/>
  <c r="AS215" i="1"/>
  <c r="AQ215" i="1"/>
  <c r="AM215" i="1"/>
  <c r="AN215" i="1" s="1"/>
  <c r="AK215" i="1"/>
  <c r="AG215" i="1"/>
  <c r="AH215" i="1" s="1"/>
  <c r="AE215" i="1"/>
  <c r="AA215" i="1"/>
  <c r="Y215" i="1"/>
  <c r="V215" i="1"/>
  <c r="T215" i="1"/>
  <c r="U215" i="1" s="1"/>
  <c r="P215" i="1"/>
  <c r="Q215" i="1" s="1"/>
  <c r="L215" i="1"/>
  <c r="M215" i="1" s="1"/>
  <c r="H215" i="1"/>
  <c r="I215" i="1" s="1"/>
  <c r="D215" i="1"/>
  <c r="C215" i="1"/>
  <c r="B215" i="1"/>
  <c r="AS214" i="1"/>
  <c r="AT214" i="1" s="1"/>
  <c r="AQ214" i="1"/>
  <c r="AV214" i="1" s="1"/>
  <c r="AM214" i="1"/>
  <c r="AK214" i="1"/>
  <c r="AG214" i="1"/>
  <c r="AE214" i="1"/>
  <c r="AA214" i="1"/>
  <c r="AB214" i="1" s="1"/>
  <c r="Y214" i="1"/>
  <c r="V214" i="1"/>
  <c r="T214" i="1"/>
  <c r="U214" i="1" s="1"/>
  <c r="P214" i="1"/>
  <c r="Q214" i="1" s="1"/>
  <c r="L214" i="1"/>
  <c r="M214" i="1" s="1"/>
  <c r="H214" i="1"/>
  <c r="I214" i="1" s="1"/>
  <c r="D214" i="1"/>
  <c r="C214" i="1"/>
  <c r="B214" i="1"/>
  <c r="AV213" i="1"/>
  <c r="AS213" i="1"/>
  <c r="AQ213" i="1"/>
  <c r="AM213" i="1"/>
  <c r="AN213" i="1" s="1"/>
  <c r="AK213" i="1"/>
  <c r="AG213" i="1"/>
  <c r="AH213" i="1" s="1"/>
  <c r="AE213" i="1"/>
  <c r="AA213" i="1"/>
  <c r="Y213" i="1"/>
  <c r="V213" i="1"/>
  <c r="T213" i="1"/>
  <c r="U213" i="1" s="1"/>
  <c r="P213" i="1"/>
  <c r="Q213" i="1" s="1"/>
  <c r="L213" i="1"/>
  <c r="M213" i="1" s="1"/>
  <c r="H213" i="1"/>
  <c r="I213" i="1" s="1"/>
  <c r="D213" i="1"/>
  <c r="C213" i="1"/>
  <c r="B213" i="1"/>
  <c r="AS416" i="1"/>
  <c r="AT416" i="1" s="1"/>
  <c r="AQ416" i="1"/>
  <c r="AV416" i="1" s="1"/>
  <c r="AM416" i="1"/>
  <c r="AN416" i="1" s="1"/>
  <c r="AK416" i="1"/>
  <c r="AG416" i="1"/>
  <c r="AH416" i="1" s="1"/>
  <c r="AE416" i="1"/>
  <c r="AA416" i="1"/>
  <c r="AB416" i="1" s="1"/>
  <c r="Y416" i="1"/>
  <c r="V416" i="1"/>
  <c r="T416" i="1"/>
  <c r="U416" i="1" s="1"/>
  <c r="P416" i="1"/>
  <c r="Q416" i="1" s="1"/>
  <c r="AO416" i="1" s="1"/>
  <c r="L416" i="1"/>
  <c r="M416" i="1" s="1"/>
  <c r="H416" i="1"/>
  <c r="I416" i="1" s="1"/>
  <c r="D416" i="1"/>
  <c r="C416" i="1"/>
  <c r="B416" i="1"/>
  <c r="AS415" i="1"/>
  <c r="AT415" i="1" s="1"/>
  <c r="AQ415" i="1"/>
  <c r="AV415" i="1" s="1"/>
  <c r="AM415" i="1"/>
  <c r="AN415" i="1" s="1"/>
  <c r="AK415" i="1"/>
  <c r="AG415" i="1"/>
  <c r="AH415" i="1" s="1"/>
  <c r="AE415" i="1"/>
  <c r="AA415" i="1"/>
  <c r="AB415" i="1" s="1"/>
  <c r="Y415" i="1"/>
  <c r="V415" i="1"/>
  <c r="T415" i="1"/>
  <c r="U415" i="1" s="1"/>
  <c r="P415" i="1"/>
  <c r="Q415" i="1" s="1"/>
  <c r="L415" i="1"/>
  <c r="M415" i="1" s="1"/>
  <c r="H415" i="1"/>
  <c r="I415" i="1" s="1"/>
  <c r="D415" i="1"/>
  <c r="C415" i="1"/>
  <c r="B415" i="1"/>
  <c r="AS414" i="1"/>
  <c r="AT414" i="1" s="1"/>
  <c r="AQ414" i="1"/>
  <c r="AV414" i="1" s="1"/>
  <c r="AM414" i="1"/>
  <c r="AN414" i="1" s="1"/>
  <c r="AK414" i="1"/>
  <c r="AG414" i="1"/>
  <c r="AH414" i="1" s="1"/>
  <c r="AE414" i="1"/>
  <c r="AA414" i="1"/>
  <c r="AB414" i="1" s="1"/>
  <c r="Y414" i="1"/>
  <c r="V414" i="1"/>
  <c r="T414" i="1"/>
  <c r="U414" i="1" s="1"/>
  <c r="P414" i="1"/>
  <c r="Q414" i="1" s="1"/>
  <c r="L414" i="1"/>
  <c r="M414" i="1" s="1"/>
  <c r="H414" i="1"/>
  <c r="I414" i="1" s="1"/>
  <c r="D414" i="1"/>
  <c r="C414" i="1"/>
  <c r="B414" i="1"/>
  <c r="AS413" i="1"/>
  <c r="AT413" i="1" s="1"/>
  <c r="AQ413" i="1"/>
  <c r="AV413" i="1" s="1"/>
  <c r="AM413" i="1"/>
  <c r="AN413" i="1" s="1"/>
  <c r="AK413" i="1"/>
  <c r="AG413" i="1"/>
  <c r="AH413" i="1" s="1"/>
  <c r="AE413" i="1"/>
  <c r="AA413" i="1"/>
  <c r="AB413" i="1" s="1"/>
  <c r="Y413" i="1"/>
  <c r="V413" i="1"/>
  <c r="T413" i="1"/>
  <c r="U413" i="1" s="1"/>
  <c r="P413" i="1"/>
  <c r="Q413" i="1" s="1"/>
  <c r="L413" i="1"/>
  <c r="M413" i="1" s="1"/>
  <c r="H413" i="1"/>
  <c r="I413" i="1" s="1"/>
  <c r="D413" i="1"/>
  <c r="C413" i="1"/>
  <c r="B413" i="1"/>
  <c r="AS412" i="1"/>
  <c r="AT412" i="1" s="1"/>
  <c r="AQ412" i="1"/>
  <c r="AV412" i="1" s="1"/>
  <c r="AM412" i="1"/>
  <c r="AN412" i="1" s="1"/>
  <c r="AK412" i="1"/>
  <c r="AG412" i="1"/>
  <c r="AH412" i="1" s="1"/>
  <c r="AE412" i="1"/>
  <c r="AA412" i="1"/>
  <c r="AB412" i="1" s="1"/>
  <c r="Y412" i="1"/>
  <c r="V412" i="1"/>
  <c r="T412" i="1"/>
  <c r="U412" i="1" s="1"/>
  <c r="P412" i="1"/>
  <c r="Q412" i="1" s="1"/>
  <c r="L412" i="1"/>
  <c r="M412" i="1" s="1"/>
  <c r="H412" i="1"/>
  <c r="I412" i="1" s="1"/>
  <c r="D412" i="1"/>
  <c r="C412" i="1"/>
  <c r="B412" i="1"/>
  <c r="AS411" i="1"/>
  <c r="AT411" i="1" s="1"/>
  <c r="AQ411" i="1"/>
  <c r="AV411" i="1" s="1"/>
  <c r="AM411" i="1"/>
  <c r="AN411" i="1" s="1"/>
  <c r="AK411" i="1"/>
  <c r="AG411" i="1"/>
  <c r="AH411" i="1" s="1"/>
  <c r="AE411" i="1"/>
  <c r="AA411" i="1"/>
  <c r="AB411" i="1" s="1"/>
  <c r="Y411" i="1"/>
  <c r="V411" i="1"/>
  <c r="T411" i="1"/>
  <c r="U411" i="1" s="1"/>
  <c r="P411" i="1"/>
  <c r="Q411" i="1" s="1"/>
  <c r="L411" i="1"/>
  <c r="M411" i="1" s="1"/>
  <c r="H411" i="1"/>
  <c r="I411" i="1" s="1"/>
  <c r="D411" i="1"/>
  <c r="C411" i="1"/>
  <c r="B411" i="1"/>
  <c r="AS410" i="1"/>
  <c r="AT410" i="1" s="1"/>
  <c r="AQ410" i="1"/>
  <c r="AV410" i="1" s="1"/>
  <c r="AM410" i="1"/>
  <c r="AN410" i="1" s="1"/>
  <c r="AK410" i="1"/>
  <c r="AG410" i="1"/>
  <c r="AH410" i="1" s="1"/>
  <c r="AE410" i="1"/>
  <c r="AA410" i="1"/>
  <c r="AB410" i="1" s="1"/>
  <c r="Y410" i="1"/>
  <c r="V410" i="1"/>
  <c r="T410" i="1"/>
  <c r="U410" i="1" s="1"/>
  <c r="P410" i="1"/>
  <c r="Q410" i="1" s="1"/>
  <c r="AO410" i="1" s="1"/>
  <c r="L410" i="1"/>
  <c r="M410" i="1" s="1"/>
  <c r="H410" i="1"/>
  <c r="I410" i="1" s="1"/>
  <c r="D410" i="1"/>
  <c r="C410" i="1"/>
  <c r="B410" i="1"/>
  <c r="AS409" i="1"/>
  <c r="AT409" i="1" s="1"/>
  <c r="AQ409" i="1"/>
  <c r="AV409" i="1" s="1"/>
  <c r="AM409" i="1"/>
  <c r="AN409" i="1" s="1"/>
  <c r="AK409" i="1"/>
  <c r="AG409" i="1"/>
  <c r="AH409" i="1" s="1"/>
  <c r="AE409" i="1"/>
  <c r="AA409" i="1"/>
  <c r="AB409" i="1" s="1"/>
  <c r="Y409" i="1"/>
  <c r="V409" i="1"/>
  <c r="T409" i="1"/>
  <c r="U409" i="1" s="1"/>
  <c r="P409" i="1"/>
  <c r="Q409" i="1" s="1"/>
  <c r="L409" i="1"/>
  <c r="M409" i="1" s="1"/>
  <c r="H409" i="1"/>
  <c r="I409" i="1" s="1"/>
  <c r="D409" i="1"/>
  <c r="C409" i="1"/>
  <c r="B409" i="1"/>
  <c r="AS408" i="1"/>
  <c r="AT408" i="1" s="1"/>
  <c r="AQ408" i="1"/>
  <c r="AV408" i="1" s="1"/>
  <c r="AM408" i="1"/>
  <c r="AN408" i="1" s="1"/>
  <c r="AK408" i="1"/>
  <c r="AG408" i="1"/>
  <c r="AH408" i="1" s="1"/>
  <c r="AE408" i="1"/>
  <c r="AA408" i="1"/>
  <c r="AB408" i="1" s="1"/>
  <c r="Y408" i="1"/>
  <c r="V408" i="1"/>
  <c r="T408" i="1"/>
  <c r="U408" i="1" s="1"/>
  <c r="P408" i="1"/>
  <c r="Q408" i="1" s="1"/>
  <c r="L408" i="1"/>
  <c r="M408" i="1" s="1"/>
  <c r="H408" i="1"/>
  <c r="I408" i="1" s="1"/>
  <c r="D408" i="1"/>
  <c r="C408" i="1"/>
  <c r="B408" i="1"/>
  <c r="AS407" i="1"/>
  <c r="AT407" i="1" s="1"/>
  <c r="AQ407" i="1"/>
  <c r="AV407" i="1" s="1"/>
  <c r="AM407" i="1"/>
  <c r="AN407" i="1" s="1"/>
  <c r="AK407" i="1"/>
  <c r="AG407" i="1"/>
  <c r="AH407" i="1" s="1"/>
  <c r="AE407" i="1"/>
  <c r="AA407" i="1"/>
  <c r="AB407" i="1" s="1"/>
  <c r="Y407" i="1"/>
  <c r="V407" i="1"/>
  <c r="T407" i="1"/>
  <c r="U407" i="1" s="1"/>
  <c r="P407" i="1"/>
  <c r="Q407" i="1" s="1"/>
  <c r="L407" i="1"/>
  <c r="M407" i="1" s="1"/>
  <c r="H407" i="1"/>
  <c r="I407" i="1" s="1"/>
  <c r="D407" i="1"/>
  <c r="C407" i="1"/>
  <c r="B407" i="1"/>
  <c r="AS406" i="1"/>
  <c r="AT406" i="1" s="1"/>
  <c r="AQ406" i="1"/>
  <c r="AV406" i="1" s="1"/>
  <c r="AM406" i="1"/>
  <c r="AN406" i="1" s="1"/>
  <c r="AK406" i="1"/>
  <c r="AG406" i="1"/>
  <c r="AH406" i="1" s="1"/>
  <c r="AE406" i="1"/>
  <c r="AA406" i="1"/>
  <c r="AB406" i="1" s="1"/>
  <c r="Y406" i="1"/>
  <c r="V406" i="1"/>
  <c r="T406" i="1"/>
  <c r="U406" i="1" s="1"/>
  <c r="P406" i="1"/>
  <c r="Q406" i="1" s="1"/>
  <c r="AO406" i="1" s="1"/>
  <c r="L406" i="1"/>
  <c r="M406" i="1" s="1"/>
  <c r="H406" i="1"/>
  <c r="I406" i="1" s="1"/>
  <c r="D406" i="1"/>
  <c r="C406" i="1"/>
  <c r="B406" i="1"/>
  <c r="AS405" i="1"/>
  <c r="AT405" i="1" s="1"/>
  <c r="AQ405" i="1"/>
  <c r="AV405" i="1" s="1"/>
  <c r="AM405" i="1"/>
  <c r="AN405" i="1" s="1"/>
  <c r="AK405" i="1"/>
  <c r="AG405" i="1"/>
  <c r="AH405" i="1" s="1"/>
  <c r="AE405" i="1"/>
  <c r="AA405" i="1"/>
  <c r="AB405" i="1" s="1"/>
  <c r="Y405" i="1"/>
  <c r="V405" i="1"/>
  <c r="T405" i="1"/>
  <c r="U405" i="1" s="1"/>
  <c r="P405" i="1"/>
  <c r="Q405" i="1" s="1"/>
  <c r="AO405" i="1" s="1"/>
  <c r="L405" i="1"/>
  <c r="M405" i="1" s="1"/>
  <c r="H405" i="1"/>
  <c r="I405" i="1" s="1"/>
  <c r="D405" i="1"/>
  <c r="C405" i="1"/>
  <c r="B405" i="1"/>
  <c r="AS404" i="1"/>
  <c r="AT404" i="1" s="1"/>
  <c r="AQ404" i="1"/>
  <c r="AV404" i="1" s="1"/>
  <c r="AM404" i="1"/>
  <c r="AN404" i="1" s="1"/>
  <c r="AK404" i="1"/>
  <c r="AG404" i="1"/>
  <c r="AH404" i="1" s="1"/>
  <c r="AE404" i="1"/>
  <c r="AA404" i="1"/>
  <c r="AB404" i="1" s="1"/>
  <c r="Y404" i="1"/>
  <c r="V404" i="1"/>
  <c r="T404" i="1"/>
  <c r="U404" i="1" s="1"/>
  <c r="P404" i="1"/>
  <c r="Q404" i="1" s="1"/>
  <c r="L404" i="1"/>
  <c r="M404" i="1" s="1"/>
  <c r="H404" i="1"/>
  <c r="I404" i="1" s="1"/>
  <c r="D404" i="1"/>
  <c r="C404" i="1"/>
  <c r="B404" i="1"/>
  <c r="AS403" i="1"/>
  <c r="AT403" i="1" s="1"/>
  <c r="AQ403" i="1"/>
  <c r="AV403" i="1" s="1"/>
  <c r="AM403" i="1"/>
  <c r="AN403" i="1" s="1"/>
  <c r="AK403" i="1"/>
  <c r="AG403" i="1"/>
  <c r="AH403" i="1" s="1"/>
  <c r="AE403" i="1"/>
  <c r="AA403" i="1"/>
  <c r="AB403" i="1" s="1"/>
  <c r="Y403" i="1"/>
  <c r="V403" i="1"/>
  <c r="T403" i="1"/>
  <c r="U403" i="1" s="1"/>
  <c r="P403" i="1"/>
  <c r="Q403" i="1" s="1"/>
  <c r="L403" i="1"/>
  <c r="M403" i="1" s="1"/>
  <c r="H403" i="1"/>
  <c r="I403" i="1" s="1"/>
  <c r="D403" i="1"/>
  <c r="C403" i="1"/>
  <c r="B403" i="1"/>
  <c r="AS402" i="1"/>
  <c r="AT402" i="1" s="1"/>
  <c r="AQ402" i="1"/>
  <c r="AV402" i="1" s="1"/>
  <c r="AM402" i="1"/>
  <c r="AN402" i="1" s="1"/>
  <c r="AK402" i="1"/>
  <c r="AG402" i="1"/>
  <c r="AH402" i="1" s="1"/>
  <c r="AE402" i="1"/>
  <c r="AA402" i="1"/>
  <c r="AB402" i="1" s="1"/>
  <c r="Y402" i="1"/>
  <c r="V402" i="1"/>
  <c r="T402" i="1"/>
  <c r="U402" i="1" s="1"/>
  <c r="P402" i="1"/>
  <c r="Q402" i="1" s="1"/>
  <c r="L402" i="1"/>
  <c r="M402" i="1" s="1"/>
  <c r="H402" i="1"/>
  <c r="I402" i="1" s="1"/>
  <c r="D402" i="1"/>
  <c r="C402" i="1"/>
  <c r="B402" i="1"/>
  <c r="AS401" i="1"/>
  <c r="AT401" i="1" s="1"/>
  <c r="AQ401" i="1"/>
  <c r="AV401" i="1" s="1"/>
  <c r="AM401" i="1"/>
  <c r="AN401" i="1" s="1"/>
  <c r="AK401" i="1"/>
  <c r="AG401" i="1"/>
  <c r="AH401" i="1" s="1"/>
  <c r="AE401" i="1"/>
  <c r="AA401" i="1"/>
  <c r="AB401" i="1" s="1"/>
  <c r="Y401" i="1"/>
  <c r="V401" i="1"/>
  <c r="T401" i="1"/>
  <c r="U401" i="1" s="1"/>
  <c r="P401" i="1"/>
  <c r="Q401" i="1" s="1"/>
  <c r="L401" i="1"/>
  <c r="M401" i="1" s="1"/>
  <c r="H401" i="1"/>
  <c r="I401" i="1" s="1"/>
  <c r="D401" i="1"/>
  <c r="C401" i="1"/>
  <c r="B401" i="1"/>
  <c r="AS400" i="1"/>
  <c r="AT400" i="1" s="1"/>
  <c r="AQ400" i="1"/>
  <c r="AV400" i="1" s="1"/>
  <c r="AM400" i="1"/>
  <c r="AN400" i="1" s="1"/>
  <c r="AK400" i="1"/>
  <c r="AG400" i="1"/>
  <c r="AH400" i="1" s="1"/>
  <c r="AE400" i="1"/>
  <c r="AA400" i="1"/>
  <c r="AB400" i="1" s="1"/>
  <c r="Y400" i="1"/>
  <c r="V400" i="1"/>
  <c r="T400" i="1"/>
  <c r="U400" i="1" s="1"/>
  <c r="P400" i="1"/>
  <c r="Q400" i="1" s="1"/>
  <c r="AO400" i="1" s="1"/>
  <c r="L400" i="1"/>
  <c r="M400" i="1" s="1"/>
  <c r="AI400" i="1" s="1"/>
  <c r="H400" i="1"/>
  <c r="I400" i="1" s="1"/>
  <c r="D400" i="1"/>
  <c r="C400" i="1"/>
  <c r="B400" i="1"/>
  <c r="AS399" i="1"/>
  <c r="AT399" i="1" s="1"/>
  <c r="AQ399" i="1"/>
  <c r="AV399" i="1" s="1"/>
  <c r="AM399" i="1"/>
  <c r="AN399" i="1" s="1"/>
  <c r="AK399" i="1"/>
  <c r="AG399" i="1"/>
  <c r="AH399" i="1" s="1"/>
  <c r="AE399" i="1"/>
  <c r="AA399" i="1"/>
  <c r="AB399" i="1" s="1"/>
  <c r="Y399" i="1"/>
  <c r="V399" i="1"/>
  <c r="T399" i="1"/>
  <c r="U399" i="1" s="1"/>
  <c r="P399" i="1"/>
  <c r="Q399" i="1" s="1"/>
  <c r="L399" i="1"/>
  <c r="M399" i="1" s="1"/>
  <c r="H399" i="1"/>
  <c r="I399" i="1" s="1"/>
  <c r="D399" i="1"/>
  <c r="C399" i="1"/>
  <c r="B399" i="1"/>
  <c r="AS398" i="1"/>
  <c r="AT398" i="1" s="1"/>
  <c r="AQ398" i="1"/>
  <c r="AV398" i="1" s="1"/>
  <c r="AM398" i="1"/>
  <c r="AN398" i="1" s="1"/>
  <c r="AK398" i="1"/>
  <c r="AG398" i="1"/>
  <c r="AH398" i="1" s="1"/>
  <c r="AE398" i="1"/>
  <c r="AA398" i="1"/>
  <c r="AB398" i="1" s="1"/>
  <c r="Y398" i="1"/>
  <c r="V398" i="1"/>
  <c r="T398" i="1"/>
  <c r="U398" i="1" s="1"/>
  <c r="P398" i="1"/>
  <c r="Q398" i="1" s="1"/>
  <c r="AO398" i="1" s="1"/>
  <c r="L398" i="1"/>
  <c r="M398" i="1" s="1"/>
  <c r="H398" i="1"/>
  <c r="I398" i="1" s="1"/>
  <c r="D398" i="1"/>
  <c r="C398" i="1"/>
  <c r="B398" i="1"/>
  <c r="AS397" i="1"/>
  <c r="AQ397" i="1"/>
  <c r="AM397" i="1"/>
  <c r="AK397" i="1"/>
  <c r="AG397" i="1"/>
  <c r="AE397" i="1"/>
  <c r="AA397" i="1"/>
  <c r="Y397" i="1"/>
  <c r="V397" i="1"/>
  <c r="T397" i="1"/>
  <c r="U397" i="1" s="1"/>
  <c r="P397" i="1"/>
  <c r="Q397" i="1" s="1"/>
  <c r="L397" i="1"/>
  <c r="M397" i="1" s="1"/>
  <c r="H397" i="1"/>
  <c r="I397" i="1" s="1"/>
  <c r="D397" i="1"/>
  <c r="C397" i="1"/>
  <c r="B397" i="1"/>
  <c r="AS396" i="1"/>
  <c r="AQ396" i="1"/>
  <c r="AM396" i="1"/>
  <c r="AK396" i="1"/>
  <c r="AG396" i="1"/>
  <c r="AE396" i="1"/>
  <c r="AA396" i="1"/>
  <c r="Y396" i="1"/>
  <c r="V396" i="1"/>
  <c r="T396" i="1"/>
  <c r="U396" i="1" s="1"/>
  <c r="P396" i="1"/>
  <c r="Q396" i="1" s="1"/>
  <c r="L396" i="1"/>
  <c r="M396" i="1" s="1"/>
  <c r="H396" i="1"/>
  <c r="I396" i="1" s="1"/>
  <c r="D396" i="1"/>
  <c r="C396" i="1"/>
  <c r="B396" i="1"/>
  <c r="AS395" i="1"/>
  <c r="AQ395" i="1"/>
  <c r="AM395" i="1"/>
  <c r="AK395" i="1"/>
  <c r="AG395" i="1"/>
  <c r="AE395" i="1"/>
  <c r="AA395" i="1"/>
  <c r="Y395" i="1"/>
  <c r="V395" i="1"/>
  <c r="T395" i="1"/>
  <c r="U395" i="1" s="1"/>
  <c r="P395" i="1"/>
  <c r="Q395" i="1" s="1"/>
  <c r="L395" i="1"/>
  <c r="M395" i="1" s="1"/>
  <c r="H395" i="1"/>
  <c r="I395" i="1" s="1"/>
  <c r="D395" i="1"/>
  <c r="C395" i="1"/>
  <c r="B395" i="1"/>
  <c r="AS394" i="1"/>
  <c r="AQ394" i="1"/>
  <c r="AM394" i="1"/>
  <c r="AK394" i="1"/>
  <c r="AG394" i="1"/>
  <c r="AE394" i="1"/>
  <c r="AA394" i="1"/>
  <c r="Y394" i="1"/>
  <c r="V394" i="1"/>
  <c r="T394" i="1"/>
  <c r="U394" i="1" s="1"/>
  <c r="P394" i="1"/>
  <c r="Q394" i="1" s="1"/>
  <c r="L394" i="1"/>
  <c r="M394" i="1" s="1"/>
  <c r="H394" i="1"/>
  <c r="I394" i="1" s="1"/>
  <c r="D394" i="1"/>
  <c r="C394" i="1"/>
  <c r="B394" i="1"/>
  <c r="AS393" i="1"/>
  <c r="AQ393" i="1"/>
  <c r="AM393" i="1"/>
  <c r="AK393" i="1"/>
  <c r="AG393" i="1"/>
  <c r="AE393" i="1"/>
  <c r="AA393" i="1"/>
  <c r="Y393" i="1"/>
  <c r="V393" i="1"/>
  <c r="T393" i="1"/>
  <c r="U393" i="1" s="1"/>
  <c r="P393" i="1"/>
  <c r="Q393" i="1" s="1"/>
  <c r="L393" i="1"/>
  <c r="M393" i="1" s="1"/>
  <c r="H393" i="1"/>
  <c r="I393" i="1" s="1"/>
  <c r="D393" i="1"/>
  <c r="C393" i="1"/>
  <c r="B393" i="1"/>
  <c r="AS392" i="1"/>
  <c r="AQ392" i="1"/>
  <c r="AM392" i="1"/>
  <c r="AK392" i="1"/>
  <c r="AG392" i="1"/>
  <c r="AE392" i="1"/>
  <c r="AA392" i="1"/>
  <c r="Y392" i="1"/>
  <c r="V392" i="1"/>
  <c r="T392" i="1"/>
  <c r="U392" i="1" s="1"/>
  <c r="P392" i="1"/>
  <c r="Q392" i="1" s="1"/>
  <c r="L392" i="1"/>
  <c r="M392" i="1" s="1"/>
  <c r="H392" i="1"/>
  <c r="I392" i="1" s="1"/>
  <c r="D392" i="1"/>
  <c r="C392" i="1"/>
  <c r="B392" i="1"/>
  <c r="AS391" i="1"/>
  <c r="AQ391" i="1"/>
  <c r="AM391" i="1"/>
  <c r="AK391" i="1"/>
  <c r="AG391" i="1"/>
  <c r="AE391" i="1"/>
  <c r="AA391" i="1"/>
  <c r="Y391" i="1"/>
  <c r="V391" i="1"/>
  <c r="T391" i="1"/>
  <c r="U391" i="1" s="1"/>
  <c r="P391" i="1"/>
  <c r="Q391" i="1" s="1"/>
  <c r="L391" i="1"/>
  <c r="M391" i="1" s="1"/>
  <c r="H391" i="1"/>
  <c r="I391" i="1" s="1"/>
  <c r="D391" i="1"/>
  <c r="C391" i="1"/>
  <c r="B391" i="1"/>
  <c r="AS390" i="1"/>
  <c r="AQ390" i="1"/>
  <c r="AM390" i="1"/>
  <c r="AK390" i="1"/>
  <c r="AG390" i="1"/>
  <c r="AE390" i="1"/>
  <c r="AA390" i="1"/>
  <c r="Y390" i="1"/>
  <c r="V390" i="1"/>
  <c r="T390" i="1"/>
  <c r="U390" i="1" s="1"/>
  <c r="P390" i="1"/>
  <c r="Q390" i="1" s="1"/>
  <c r="L390" i="1"/>
  <c r="M390" i="1" s="1"/>
  <c r="H390" i="1"/>
  <c r="I390" i="1" s="1"/>
  <c r="D390" i="1"/>
  <c r="C390" i="1"/>
  <c r="B390" i="1"/>
  <c r="AS389" i="1"/>
  <c r="AQ389" i="1"/>
  <c r="AM389" i="1"/>
  <c r="AK389" i="1"/>
  <c r="AG389" i="1"/>
  <c r="AE389" i="1"/>
  <c r="AA389" i="1"/>
  <c r="Y389" i="1"/>
  <c r="V389" i="1"/>
  <c r="T389" i="1"/>
  <c r="U389" i="1" s="1"/>
  <c r="P389" i="1"/>
  <c r="Q389" i="1" s="1"/>
  <c r="L389" i="1"/>
  <c r="M389" i="1" s="1"/>
  <c r="H389" i="1"/>
  <c r="I389" i="1" s="1"/>
  <c r="D389" i="1"/>
  <c r="C389" i="1"/>
  <c r="B389" i="1"/>
  <c r="AS388" i="1"/>
  <c r="AQ388" i="1"/>
  <c r="AM388" i="1"/>
  <c r="AK388" i="1"/>
  <c r="AG388" i="1"/>
  <c r="AE388" i="1"/>
  <c r="AA388" i="1"/>
  <c r="Y388" i="1"/>
  <c r="V388" i="1"/>
  <c r="T388" i="1"/>
  <c r="U388" i="1" s="1"/>
  <c r="P388" i="1"/>
  <c r="Q388" i="1" s="1"/>
  <c r="L388" i="1"/>
  <c r="M388" i="1" s="1"/>
  <c r="H388" i="1"/>
  <c r="I388" i="1" s="1"/>
  <c r="D388" i="1"/>
  <c r="C388" i="1"/>
  <c r="B388" i="1"/>
  <c r="AS387" i="1"/>
  <c r="AQ387" i="1"/>
  <c r="AM387" i="1"/>
  <c r="AN387" i="1" s="1"/>
  <c r="AK387" i="1"/>
  <c r="AG387" i="1"/>
  <c r="AH387" i="1" s="1"/>
  <c r="AE387" i="1"/>
  <c r="AA387" i="1"/>
  <c r="AB387" i="1" s="1"/>
  <c r="Y387" i="1"/>
  <c r="V387" i="1"/>
  <c r="T387" i="1"/>
  <c r="U387" i="1" s="1"/>
  <c r="P387" i="1"/>
  <c r="Q387" i="1" s="1"/>
  <c r="L387" i="1"/>
  <c r="M387" i="1" s="1"/>
  <c r="H387" i="1"/>
  <c r="I387" i="1" s="1"/>
  <c r="D387" i="1"/>
  <c r="C387" i="1"/>
  <c r="B387" i="1"/>
  <c r="AS386" i="1"/>
  <c r="AT386" i="1" s="1"/>
  <c r="AQ386" i="1"/>
  <c r="AV386" i="1" s="1"/>
  <c r="AM386" i="1"/>
  <c r="AN386" i="1" s="1"/>
  <c r="AK386" i="1"/>
  <c r="AG386" i="1"/>
  <c r="AH386" i="1" s="1"/>
  <c r="AE386" i="1"/>
  <c r="AA386" i="1"/>
  <c r="AB386" i="1" s="1"/>
  <c r="Y386" i="1"/>
  <c r="V386" i="1"/>
  <c r="T386" i="1"/>
  <c r="U386" i="1" s="1"/>
  <c r="P386" i="1"/>
  <c r="Q386" i="1" s="1"/>
  <c r="L386" i="1"/>
  <c r="M386" i="1" s="1"/>
  <c r="H386" i="1"/>
  <c r="I386" i="1" s="1"/>
  <c r="D386" i="1"/>
  <c r="C386" i="1"/>
  <c r="B386" i="1"/>
  <c r="AS385" i="1"/>
  <c r="AT385" i="1" s="1"/>
  <c r="AQ385" i="1"/>
  <c r="AV385" i="1" s="1"/>
  <c r="AM385" i="1"/>
  <c r="AN385" i="1" s="1"/>
  <c r="AK385" i="1"/>
  <c r="AG385" i="1"/>
  <c r="AH385" i="1" s="1"/>
  <c r="AE385" i="1"/>
  <c r="AA385" i="1"/>
  <c r="AB385" i="1" s="1"/>
  <c r="Y385" i="1"/>
  <c r="V385" i="1"/>
  <c r="T385" i="1"/>
  <c r="U385" i="1" s="1"/>
  <c r="P385" i="1"/>
  <c r="Q385" i="1" s="1"/>
  <c r="L385" i="1"/>
  <c r="M385" i="1" s="1"/>
  <c r="H385" i="1"/>
  <c r="I385" i="1" s="1"/>
  <c r="D385" i="1"/>
  <c r="C385" i="1"/>
  <c r="B385" i="1"/>
  <c r="AS384" i="1"/>
  <c r="AT384" i="1" s="1"/>
  <c r="AQ384" i="1"/>
  <c r="AV384" i="1" s="1"/>
  <c r="AM384" i="1"/>
  <c r="AN384" i="1" s="1"/>
  <c r="AK384" i="1"/>
  <c r="AG384" i="1"/>
  <c r="AH384" i="1" s="1"/>
  <c r="AE384" i="1"/>
  <c r="AA384" i="1"/>
  <c r="AB384" i="1" s="1"/>
  <c r="Y384" i="1"/>
  <c r="V384" i="1"/>
  <c r="T384" i="1"/>
  <c r="U384" i="1" s="1"/>
  <c r="P384" i="1"/>
  <c r="Q384" i="1" s="1"/>
  <c r="L384" i="1"/>
  <c r="M384" i="1" s="1"/>
  <c r="H384" i="1"/>
  <c r="I384" i="1" s="1"/>
  <c r="D384" i="1"/>
  <c r="C384" i="1"/>
  <c r="B384" i="1"/>
  <c r="AS383" i="1"/>
  <c r="AT383" i="1" s="1"/>
  <c r="AQ383" i="1"/>
  <c r="AV383" i="1" s="1"/>
  <c r="AM383" i="1"/>
  <c r="AN383" i="1" s="1"/>
  <c r="AK383" i="1"/>
  <c r="AG383" i="1"/>
  <c r="AH383" i="1" s="1"/>
  <c r="AE383" i="1"/>
  <c r="AA383" i="1"/>
  <c r="AB383" i="1" s="1"/>
  <c r="Y383" i="1"/>
  <c r="V383" i="1"/>
  <c r="T383" i="1"/>
  <c r="U383" i="1" s="1"/>
  <c r="P383" i="1"/>
  <c r="Q383" i="1" s="1"/>
  <c r="L383" i="1"/>
  <c r="M383" i="1" s="1"/>
  <c r="H383" i="1"/>
  <c r="I383" i="1" s="1"/>
  <c r="D383" i="1"/>
  <c r="C383" i="1"/>
  <c r="B383" i="1"/>
  <c r="AS382" i="1"/>
  <c r="AT382" i="1" s="1"/>
  <c r="AQ382" i="1"/>
  <c r="AV382" i="1" s="1"/>
  <c r="AM382" i="1"/>
  <c r="AN382" i="1" s="1"/>
  <c r="AK382" i="1"/>
  <c r="AG382" i="1"/>
  <c r="AH382" i="1" s="1"/>
  <c r="AE382" i="1"/>
  <c r="AA382" i="1"/>
  <c r="AB382" i="1" s="1"/>
  <c r="Y382" i="1"/>
  <c r="V382" i="1"/>
  <c r="T382" i="1"/>
  <c r="U382" i="1" s="1"/>
  <c r="P382" i="1"/>
  <c r="Q382" i="1" s="1"/>
  <c r="L382" i="1"/>
  <c r="M382" i="1" s="1"/>
  <c r="H382" i="1"/>
  <c r="I382" i="1" s="1"/>
  <c r="D382" i="1"/>
  <c r="C382" i="1"/>
  <c r="B382" i="1"/>
  <c r="AS381" i="1"/>
  <c r="AT381" i="1" s="1"/>
  <c r="AQ381" i="1"/>
  <c r="AV381" i="1" s="1"/>
  <c r="AM381" i="1"/>
  <c r="AN381" i="1" s="1"/>
  <c r="AK381" i="1"/>
  <c r="AG381" i="1"/>
  <c r="AH381" i="1" s="1"/>
  <c r="AE381" i="1"/>
  <c r="AA381" i="1"/>
  <c r="AB381" i="1" s="1"/>
  <c r="Y381" i="1"/>
  <c r="V381" i="1"/>
  <c r="T381" i="1"/>
  <c r="U381" i="1" s="1"/>
  <c r="P381" i="1"/>
  <c r="Q381" i="1" s="1"/>
  <c r="L381" i="1"/>
  <c r="M381" i="1" s="1"/>
  <c r="H381" i="1"/>
  <c r="I381" i="1" s="1"/>
  <c r="D381" i="1"/>
  <c r="C381" i="1"/>
  <c r="B381" i="1"/>
  <c r="AS380" i="1"/>
  <c r="AT380" i="1" s="1"/>
  <c r="AQ380" i="1"/>
  <c r="AV380" i="1" s="1"/>
  <c r="AM380" i="1"/>
  <c r="AN380" i="1" s="1"/>
  <c r="AK380" i="1"/>
  <c r="AG380" i="1"/>
  <c r="AH380" i="1" s="1"/>
  <c r="AE380" i="1"/>
  <c r="AA380" i="1"/>
  <c r="AB380" i="1" s="1"/>
  <c r="Y380" i="1"/>
  <c r="V380" i="1"/>
  <c r="T380" i="1"/>
  <c r="U380" i="1" s="1"/>
  <c r="P380" i="1"/>
  <c r="Q380" i="1" s="1"/>
  <c r="L380" i="1"/>
  <c r="M380" i="1" s="1"/>
  <c r="H380" i="1"/>
  <c r="I380" i="1" s="1"/>
  <c r="D380" i="1"/>
  <c r="C380" i="1"/>
  <c r="B380" i="1"/>
  <c r="AS379" i="1"/>
  <c r="AT379" i="1" s="1"/>
  <c r="AQ379" i="1"/>
  <c r="AV379" i="1" s="1"/>
  <c r="AM379" i="1"/>
  <c r="AN379" i="1" s="1"/>
  <c r="AK379" i="1"/>
  <c r="AG379" i="1"/>
  <c r="AH379" i="1" s="1"/>
  <c r="AE379" i="1"/>
  <c r="AA379" i="1"/>
  <c r="AB379" i="1" s="1"/>
  <c r="Y379" i="1"/>
  <c r="V379" i="1"/>
  <c r="T379" i="1"/>
  <c r="U379" i="1" s="1"/>
  <c r="P379" i="1"/>
  <c r="Q379" i="1" s="1"/>
  <c r="L379" i="1"/>
  <c r="M379" i="1" s="1"/>
  <c r="H379" i="1"/>
  <c r="I379" i="1" s="1"/>
  <c r="D379" i="1"/>
  <c r="C379" i="1"/>
  <c r="B379" i="1"/>
  <c r="AS378" i="1"/>
  <c r="AT378" i="1" s="1"/>
  <c r="AQ378" i="1"/>
  <c r="AV378" i="1" s="1"/>
  <c r="AM378" i="1"/>
  <c r="AN378" i="1" s="1"/>
  <c r="AK378" i="1"/>
  <c r="AG378" i="1"/>
  <c r="AH378" i="1" s="1"/>
  <c r="AE378" i="1"/>
  <c r="AA378" i="1"/>
  <c r="AB378" i="1" s="1"/>
  <c r="Y378" i="1"/>
  <c r="V378" i="1"/>
  <c r="T378" i="1"/>
  <c r="U378" i="1" s="1"/>
  <c r="P378" i="1"/>
  <c r="Q378" i="1" s="1"/>
  <c r="L378" i="1"/>
  <c r="M378" i="1" s="1"/>
  <c r="H378" i="1"/>
  <c r="I378" i="1" s="1"/>
  <c r="D378" i="1"/>
  <c r="C378" i="1"/>
  <c r="B378" i="1"/>
  <c r="AS377" i="1"/>
  <c r="AT377" i="1" s="1"/>
  <c r="AQ377" i="1"/>
  <c r="AV377" i="1" s="1"/>
  <c r="AM377" i="1"/>
  <c r="AN377" i="1" s="1"/>
  <c r="AK377" i="1"/>
  <c r="AG377" i="1"/>
  <c r="AH377" i="1" s="1"/>
  <c r="AE377" i="1"/>
  <c r="AA377" i="1"/>
  <c r="AB377" i="1" s="1"/>
  <c r="Y377" i="1"/>
  <c r="V377" i="1"/>
  <c r="T377" i="1"/>
  <c r="U377" i="1" s="1"/>
  <c r="P377" i="1"/>
  <c r="Q377" i="1" s="1"/>
  <c r="L377" i="1"/>
  <c r="M377" i="1" s="1"/>
  <c r="H377" i="1"/>
  <c r="I377" i="1" s="1"/>
  <c r="D377" i="1"/>
  <c r="C377" i="1"/>
  <c r="B377" i="1"/>
  <c r="AS376" i="1"/>
  <c r="AT376" i="1" s="1"/>
  <c r="AQ376" i="1"/>
  <c r="AV376" i="1" s="1"/>
  <c r="AM376" i="1"/>
  <c r="AN376" i="1" s="1"/>
  <c r="AK376" i="1"/>
  <c r="AG376" i="1"/>
  <c r="AH376" i="1" s="1"/>
  <c r="AE376" i="1"/>
  <c r="AA376" i="1"/>
  <c r="AB376" i="1" s="1"/>
  <c r="Y376" i="1"/>
  <c r="V376" i="1"/>
  <c r="T376" i="1"/>
  <c r="U376" i="1" s="1"/>
  <c r="P376" i="1"/>
  <c r="Q376" i="1" s="1"/>
  <c r="L376" i="1"/>
  <c r="M376" i="1" s="1"/>
  <c r="H376" i="1"/>
  <c r="I376" i="1" s="1"/>
  <c r="D376" i="1"/>
  <c r="C376" i="1"/>
  <c r="B376" i="1"/>
  <c r="AS375" i="1"/>
  <c r="AT375" i="1" s="1"/>
  <c r="AQ375" i="1"/>
  <c r="AM375" i="1"/>
  <c r="AN375" i="1" s="1"/>
  <c r="AK375" i="1"/>
  <c r="AG375" i="1"/>
  <c r="AH375" i="1" s="1"/>
  <c r="AE375" i="1"/>
  <c r="AA375" i="1"/>
  <c r="Y375" i="1"/>
  <c r="V375" i="1"/>
  <c r="T375" i="1"/>
  <c r="U375" i="1" s="1"/>
  <c r="P375" i="1"/>
  <c r="Q375" i="1" s="1"/>
  <c r="L375" i="1"/>
  <c r="M375" i="1" s="1"/>
  <c r="H375" i="1"/>
  <c r="I375" i="1" s="1"/>
  <c r="D375" i="1"/>
  <c r="C375" i="1"/>
  <c r="B375" i="1"/>
  <c r="AS374" i="1"/>
  <c r="AQ374" i="1"/>
  <c r="AM374" i="1"/>
  <c r="AK374" i="1"/>
  <c r="AG374" i="1"/>
  <c r="AH374" i="1" s="1"/>
  <c r="AE374" i="1"/>
  <c r="AA374" i="1"/>
  <c r="Y374" i="1"/>
  <c r="V374" i="1"/>
  <c r="T374" i="1"/>
  <c r="U374" i="1" s="1"/>
  <c r="P374" i="1"/>
  <c r="Q374" i="1" s="1"/>
  <c r="L374" i="1"/>
  <c r="M374" i="1" s="1"/>
  <c r="H374" i="1"/>
  <c r="I374" i="1" s="1"/>
  <c r="D374" i="1"/>
  <c r="C374" i="1"/>
  <c r="B374" i="1"/>
  <c r="AS373" i="1"/>
  <c r="AQ373" i="1"/>
  <c r="AM373" i="1"/>
  <c r="AK373" i="1"/>
  <c r="AV373" i="1" s="1"/>
  <c r="AG373" i="1"/>
  <c r="AH373" i="1" s="1"/>
  <c r="AE373" i="1"/>
  <c r="AA373" i="1"/>
  <c r="AB373" i="1" s="1"/>
  <c r="Y373" i="1"/>
  <c r="V373" i="1"/>
  <c r="T373" i="1"/>
  <c r="U373" i="1" s="1"/>
  <c r="P373" i="1"/>
  <c r="Q373" i="1" s="1"/>
  <c r="L373" i="1"/>
  <c r="M373" i="1" s="1"/>
  <c r="H373" i="1"/>
  <c r="I373" i="1" s="1"/>
  <c r="D373" i="1"/>
  <c r="C373" i="1"/>
  <c r="B373" i="1"/>
  <c r="AS372" i="1"/>
  <c r="AT372" i="1" s="1"/>
  <c r="AQ372" i="1"/>
  <c r="AV372" i="1" s="1"/>
  <c r="AM372" i="1"/>
  <c r="AK372" i="1"/>
  <c r="AG372" i="1"/>
  <c r="AE372" i="1"/>
  <c r="AA372" i="1"/>
  <c r="AB372" i="1" s="1"/>
  <c r="Y372" i="1"/>
  <c r="V372" i="1"/>
  <c r="T372" i="1"/>
  <c r="U372" i="1" s="1"/>
  <c r="P372" i="1"/>
  <c r="Q372" i="1" s="1"/>
  <c r="L372" i="1"/>
  <c r="M372" i="1" s="1"/>
  <c r="H372" i="1"/>
  <c r="I372" i="1" s="1"/>
  <c r="D372" i="1"/>
  <c r="C372" i="1"/>
  <c r="B372" i="1"/>
  <c r="AS371" i="1"/>
  <c r="AT371" i="1" s="1"/>
  <c r="AQ371" i="1"/>
  <c r="AM371" i="1"/>
  <c r="AN371" i="1" s="1"/>
  <c r="AK371" i="1"/>
  <c r="AG371" i="1"/>
  <c r="AE371" i="1"/>
  <c r="AA371" i="1"/>
  <c r="Y371" i="1"/>
  <c r="V371" i="1"/>
  <c r="T371" i="1"/>
  <c r="U371" i="1" s="1"/>
  <c r="P371" i="1"/>
  <c r="Q371" i="1" s="1"/>
  <c r="L371" i="1"/>
  <c r="M371" i="1" s="1"/>
  <c r="H371" i="1"/>
  <c r="I371" i="1" s="1"/>
  <c r="D371" i="1"/>
  <c r="C371" i="1"/>
  <c r="B371" i="1"/>
  <c r="AS370" i="1"/>
  <c r="AQ370" i="1"/>
  <c r="AM370" i="1"/>
  <c r="AK370" i="1"/>
  <c r="AG370" i="1"/>
  <c r="AH370" i="1" s="1"/>
  <c r="AE370" i="1"/>
  <c r="AA370" i="1"/>
  <c r="Y370" i="1"/>
  <c r="V370" i="1"/>
  <c r="T370" i="1"/>
  <c r="U370" i="1" s="1"/>
  <c r="P370" i="1"/>
  <c r="Q370" i="1" s="1"/>
  <c r="L370" i="1"/>
  <c r="M370" i="1" s="1"/>
  <c r="H370" i="1"/>
  <c r="I370" i="1" s="1"/>
  <c r="D370" i="1"/>
  <c r="C370" i="1"/>
  <c r="B370" i="1"/>
  <c r="AS369" i="1"/>
  <c r="AQ369" i="1"/>
  <c r="AM369" i="1"/>
  <c r="AK369" i="1"/>
  <c r="AV369" i="1" s="1"/>
  <c r="AG369" i="1"/>
  <c r="AH369" i="1" s="1"/>
  <c r="AE369" i="1"/>
  <c r="AA369" i="1"/>
  <c r="AB369" i="1" s="1"/>
  <c r="Y369" i="1"/>
  <c r="V369" i="1"/>
  <c r="T369" i="1"/>
  <c r="U369" i="1" s="1"/>
  <c r="P369" i="1"/>
  <c r="Q369" i="1" s="1"/>
  <c r="L369" i="1"/>
  <c r="M369" i="1" s="1"/>
  <c r="H369" i="1"/>
  <c r="I369" i="1" s="1"/>
  <c r="D369" i="1"/>
  <c r="C369" i="1"/>
  <c r="B369" i="1"/>
  <c r="AS368" i="1"/>
  <c r="AT368" i="1" s="1"/>
  <c r="AQ368" i="1"/>
  <c r="AV368" i="1" s="1"/>
  <c r="AM368" i="1"/>
  <c r="AN368" i="1" s="1"/>
  <c r="AK368" i="1"/>
  <c r="AG368" i="1"/>
  <c r="AH368" i="1" s="1"/>
  <c r="AE368" i="1"/>
  <c r="AA368" i="1"/>
  <c r="AB368" i="1" s="1"/>
  <c r="Y368" i="1"/>
  <c r="V368" i="1"/>
  <c r="T368" i="1"/>
  <c r="U368" i="1" s="1"/>
  <c r="P368" i="1"/>
  <c r="Q368" i="1" s="1"/>
  <c r="L368" i="1"/>
  <c r="M368" i="1" s="1"/>
  <c r="H368" i="1"/>
  <c r="I368" i="1" s="1"/>
  <c r="D368" i="1"/>
  <c r="C368" i="1"/>
  <c r="B368" i="1"/>
  <c r="AS367" i="1"/>
  <c r="AT367" i="1" s="1"/>
  <c r="AQ367" i="1"/>
  <c r="AV367" i="1" s="1"/>
  <c r="AM367" i="1"/>
  <c r="AN367" i="1" s="1"/>
  <c r="AK367" i="1"/>
  <c r="AG367" i="1"/>
  <c r="AH367" i="1" s="1"/>
  <c r="AE367" i="1"/>
  <c r="AA367" i="1"/>
  <c r="AB367" i="1" s="1"/>
  <c r="Y367" i="1"/>
  <c r="V367" i="1"/>
  <c r="T367" i="1"/>
  <c r="U367" i="1" s="1"/>
  <c r="P367" i="1"/>
  <c r="Q367" i="1" s="1"/>
  <c r="L367" i="1"/>
  <c r="M367" i="1" s="1"/>
  <c r="H367" i="1"/>
  <c r="I367" i="1" s="1"/>
  <c r="D367" i="1"/>
  <c r="C367" i="1"/>
  <c r="B367" i="1"/>
  <c r="AS366" i="1"/>
  <c r="AT366" i="1" s="1"/>
  <c r="AQ366" i="1"/>
  <c r="AV366" i="1" s="1"/>
  <c r="AM366" i="1"/>
  <c r="AN366" i="1" s="1"/>
  <c r="AK366" i="1"/>
  <c r="AG366" i="1"/>
  <c r="AH366" i="1" s="1"/>
  <c r="AE366" i="1"/>
  <c r="AA366" i="1"/>
  <c r="AB366" i="1" s="1"/>
  <c r="Y366" i="1"/>
  <c r="V366" i="1"/>
  <c r="T366" i="1"/>
  <c r="U366" i="1" s="1"/>
  <c r="P366" i="1"/>
  <c r="Q366" i="1" s="1"/>
  <c r="L366" i="1"/>
  <c r="M366" i="1" s="1"/>
  <c r="H366" i="1"/>
  <c r="I366" i="1" s="1"/>
  <c r="D366" i="1"/>
  <c r="C366" i="1"/>
  <c r="B366" i="1"/>
  <c r="AS365" i="1"/>
  <c r="AT365" i="1" s="1"/>
  <c r="AQ365" i="1"/>
  <c r="AV365" i="1" s="1"/>
  <c r="AM365" i="1"/>
  <c r="AN365" i="1" s="1"/>
  <c r="AK365" i="1"/>
  <c r="AG365" i="1"/>
  <c r="AH365" i="1" s="1"/>
  <c r="AE365" i="1"/>
  <c r="AA365" i="1"/>
  <c r="AB365" i="1" s="1"/>
  <c r="Y365" i="1"/>
  <c r="V365" i="1"/>
  <c r="T365" i="1"/>
  <c r="U365" i="1" s="1"/>
  <c r="P365" i="1"/>
  <c r="Q365" i="1" s="1"/>
  <c r="L365" i="1"/>
  <c r="M365" i="1" s="1"/>
  <c r="H365" i="1"/>
  <c r="I365" i="1" s="1"/>
  <c r="D365" i="1"/>
  <c r="C365" i="1"/>
  <c r="B365" i="1"/>
  <c r="AS364" i="1"/>
  <c r="AT364" i="1" s="1"/>
  <c r="AQ364" i="1"/>
  <c r="AV364" i="1" s="1"/>
  <c r="AM364" i="1"/>
  <c r="AN364" i="1" s="1"/>
  <c r="AK364" i="1"/>
  <c r="AG364" i="1"/>
  <c r="AH364" i="1" s="1"/>
  <c r="AE364" i="1"/>
  <c r="AA364" i="1"/>
  <c r="AB364" i="1" s="1"/>
  <c r="Y364" i="1"/>
  <c r="V364" i="1"/>
  <c r="T364" i="1"/>
  <c r="U364" i="1" s="1"/>
  <c r="P364" i="1"/>
  <c r="Q364" i="1" s="1"/>
  <c r="L364" i="1"/>
  <c r="M364" i="1" s="1"/>
  <c r="H364" i="1"/>
  <c r="I364" i="1" s="1"/>
  <c r="D364" i="1"/>
  <c r="C364" i="1"/>
  <c r="B364" i="1"/>
  <c r="AS363" i="1"/>
  <c r="AT363" i="1" s="1"/>
  <c r="AQ363" i="1"/>
  <c r="AV363" i="1" s="1"/>
  <c r="AM363" i="1"/>
  <c r="AN363" i="1" s="1"/>
  <c r="AK363" i="1"/>
  <c r="AG363" i="1"/>
  <c r="AH363" i="1" s="1"/>
  <c r="AE363" i="1"/>
  <c r="AA363" i="1"/>
  <c r="AB363" i="1" s="1"/>
  <c r="Y363" i="1"/>
  <c r="V363" i="1"/>
  <c r="T363" i="1"/>
  <c r="U363" i="1" s="1"/>
  <c r="P363" i="1"/>
  <c r="Q363" i="1" s="1"/>
  <c r="L363" i="1"/>
  <c r="M363" i="1" s="1"/>
  <c r="H363" i="1"/>
  <c r="I363" i="1" s="1"/>
  <c r="D363" i="1"/>
  <c r="C363" i="1"/>
  <c r="B363" i="1"/>
  <c r="AS362" i="1"/>
  <c r="AT362" i="1" s="1"/>
  <c r="AQ362" i="1"/>
  <c r="AV362" i="1" s="1"/>
  <c r="AM362" i="1"/>
  <c r="AN362" i="1" s="1"/>
  <c r="AK362" i="1"/>
  <c r="AG362" i="1"/>
  <c r="AH362" i="1" s="1"/>
  <c r="AE362" i="1"/>
  <c r="AA362" i="1"/>
  <c r="AB362" i="1" s="1"/>
  <c r="Y362" i="1"/>
  <c r="V362" i="1"/>
  <c r="T362" i="1"/>
  <c r="U362" i="1" s="1"/>
  <c r="P362" i="1"/>
  <c r="Q362" i="1" s="1"/>
  <c r="L362" i="1"/>
  <c r="M362" i="1" s="1"/>
  <c r="H362" i="1"/>
  <c r="I362" i="1" s="1"/>
  <c r="D362" i="1"/>
  <c r="C362" i="1"/>
  <c r="B362" i="1"/>
  <c r="AS361" i="1"/>
  <c r="AT361" i="1" s="1"/>
  <c r="AQ361" i="1"/>
  <c r="AV361" i="1" s="1"/>
  <c r="AM361" i="1"/>
  <c r="AN361" i="1" s="1"/>
  <c r="AK361" i="1"/>
  <c r="AG361" i="1"/>
  <c r="AH361" i="1" s="1"/>
  <c r="AE361" i="1"/>
  <c r="AA361" i="1"/>
  <c r="AB361" i="1" s="1"/>
  <c r="Y361" i="1"/>
  <c r="V361" i="1"/>
  <c r="T361" i="1"/>
  <c r="U361" i="1" s="1"/>
  <c r="P361" i="1"/>
  <c r="Q361" i="1" s="1"/>
  <c r="L361" i="1"/>
  <c r="M361" i="1" s="1"/>
  <c r="H361" i="1"/>
  <c r="I361" i="1" s="1"/>
  <c r="D361" i="1"/>
  <c r="C361" i="1"/>
  <c r="B361" i="1"/>
  <c r="AS360" i="1"/>
  <c r="AT360" i="1" s="1"/>
  <c r="AQ360" i="1"/>
  <c r="AV360" i="1" s="1"/>
  <c r="AM360" i="1"/>
  <c r="AN360" i="1" s="1"/>
  <c r="AK360" i="1"/>
  <c r="AG360" i="1"/>
  <c r="AH360" i="1" s="1"/>
  <c r="AE360" i="1"/>
  <c r="AA360" i="1"/>
  <c r="AB360" i="1" s="1"/>
  <c r="Y360" i="1"/>
  <c r="V360" i="1"/>
  <c r="T360" i="1"/>
  <c r="U360" i="1" s="1"/>
  <c r="P360" i="1"/>
  <c r="Q360" i="1" s="1"/>
  <c r="L360" i="1"/>
  <c r="M360" i="1" s="1"/>
  <c r="H360" i="1"/>
  <c r="I360" i="1" s="1"/>
  <c r="D360" i="1"/>
  <c r="C360" i="1"/>
  <c r="B360" i="1"/>
  <c r="AS359" i="1"/>
  <c r="AT359" i="1" s="1"/>
  <c r="AQ359" i="1"/>
  <c r="AV359" i="1" s="1"/>
  <c r="AM359" i="1"/>
  <c r="AN359" i="1" s="1"/>
  <c r="AK359" i="1"/>
  <c r="AG359" i="1"/>
  <c r="AH359" i="1" s="1"/>
  <c r="AE359" i="1"/>
  <c r="AA359" i="1"/>
  <c r="AB359" i="1" s="1"/>
  <c r="Y359" i="1"/>
  <c r="V359" i="1"/>
  <c r="T359" i="1"/>
  <c r="U359" i="1" s="1"/>
  <c r="P359" i="1"/>
  <c r="Q359" i="1" s="1"/>
  <c r="L359" i="1"/>
  <c r="M359" i="1" s="1"/>
  <c r="H359" i="1"/>
  <c r="I359" i="1" s="1"/>
  <c r="D359" i="1"/>
  <c r="C359" i="1"/>
  <c r="B359" i="1"/>
  <c r="AS358" i="1"/>
  <c r="AT358" i="1" s="1"/>
  <c r="AQ358" i="1"/>
  <c r="AV358" i="1" s="1"/>
  <c r="AM358" i="1"/>
  <c r="AN358" i="1" s="1"/>
  <c r="AK358" i="1"/>
  <c r="AG358" i="1"/>
  <c r="AH358" i="1" s="1"/>
  <c r="AE358" i="1"/>
  <c r="AA358" i="1"/>
  <c r="AB358" i="1" s="1"/>
  <c r="Y358" i="1"/>
  <c r="V358" i="1"/>
  <c r="T358" i="1"/>
  <c r="U358" i="1" s="1"/>
  <c r="P358" i="1"/>
  <c r="Q358" i="1" s="1"/>
  <c r="L358" i="1"/>
  <c r="M358" i="1" s="1"/>
  <c r="H358" i="1"/>
  <c r="I358" i="1" s="1"/>
  <c r="D358" i="1"/>
  <c r="C358" i="1"/>
  <c r="B358" i="1"/>
  <c r="AS357" i="1"/>
  <c r="AT357" i="1" s="1"/>
  <c r="AQ357" i="1"/>
  <c r="AV357" i="1" s="1"/>
  <c r="AM357" i="1"/>
  <c r="AN357" i="1" s="1"/>
  <c r="AK357" i="1"/>
  <c r="AG357" i="1"/>
  <c r="AH357" i="1" s="1"/>
  <c r="AE357" i="1"/>
  <c r="AA357" i="1"/>
  <c r="AB357" i="1" s="1"/>
  <c r="Y357" i="1"/>
  <c r="V357" i="1"/>
  <c r="T357" i="1"/>
  <c r="U357" i="1" s="1"/>
  <c r="P357" i="1"/>
  <c r="Q357" i="1" s="1"/>
  <c r="L357" i="1"/>
  <c r="M357" i="1" s="1"/>
  <c r="H357" i="1"/>
  <c r="I357" i="1" s="1"/>
  <c r="D357" i="1"/>
  <c r="C357" i="1"/>
  <c r="B357" i="1"/>
  <c r="AS356" i="1"/>
  <c r="AT356" i="1" s="1"/>
  <c r="AQ356" i="1"/>
  <c r="AV356" i="1" s="1"/>
  <c r="AM356" i="1"/>
  <c r="AK356" i="1"/>
  <c r="AG356" i="1"/>
  <c r="AE356" i="1"/>
  <c r="AA356" i="1"/>
  <c r="AB356" i="1" s="1"/>
  <c r="Y356" i="1"/>
  <c r="V356" i="1"/>
  <c r="T356" i="1"/>
  <c r="U356" i="1" s="1"/>
  <c r="P356" i="1"/>
  <c r="Q356" i="1" s="1"/>
  <c r="L356" i="1"/>
  <c r="M356" i="1" s="1"/>
  <c r="H356" i="1"/>
  <c r="I356" i="1" s="1"/>
  <c r="D356" i="1"/>
  <c r="C356" i="1"/>
  <c r="B356" i="1"/>
  <c r="AS355" i="1"/>
  <c r="AT355" i="1" s="1"/>
  <c r="AQ355" i="1"/>
  <c r="AM355" i="1"/>
  <c r="AN355" i="1" s="1"/>
  <c r="AK355" i="1"/>
  <c r="AG355" i="1"/>
  <c r="AE355" i="1"/>
  <c r="AA355" i="1"/>
  <c r="Y355" i="1"/>
  <c r="V355" i="1"/>
  <c r="T355" i="1"/>
  <c r="U355" i="1" s="1"/>
  <c r="P355" i="1"/>
  <c r="Q355" i="1" s="1"/>
  <c r="L355" i="1"/>
  <c r="M355" i="1" s="1"/>
  <c r="H355" i="1"/>
  <c r="I355" i="1" s="1"/>
  <c r="D355" i="1"/>
  <c r="C355" i="1"/>
  <c r="B355" i="1"/>
  <c r="AS354" i="1"/>
  <c r="AQ354" i="1"/>
  <c r="AM354" i="1"/>
  <c r="AN354" i="1" s="1"/>
  <c r="AK354" i="1"/>
  <c r="AG354" i="1"/>
  <c r="AH354" i="1" s="1"/>
  <c r="AE354" i="1"/>
  <c r="AA354" i="1"/>
  <c r="Y354" i="1"/>
  <c r="V354" i="1"/>
  <c r="T354" i="1"/>
  <c r="U354" i="1" s="1"/>
  <c r="P354" i="1"/>
  <c r="Q354" i="1" s="1"/>
  <c r="L354" i="1"/>
  <c r="M354" i="1" s="1"/>
  <c r="H354" i="1"/>
  <c r="I354" i="1" s="1"/>
  <c r="D354" i="1"/>
  <c r="C354" i="1"/>
  <c r="B354" i="1"/>
  <c r="AS353" i="1"/>
  <c r="AQ353" i="1"/>
  <c r="AV353" i="1" s="1"/>
  <c r="AM353" i="1"/>
  <c r="AK353" i="1"/>
  <c r="AG353" i="1"/>
  <c r="AH353" i="1" s="1"/>
  <c r="AE353" i="1"/>
  <c r="AA353" i="1"/>
  <c r="AB353" i="1" s="1"/>
  <c r="Y353" i="1"/>
  <c r="V353" i="1"/>
  <c r="T353" i="1"/>
  <c r="U353" i="1" s="1"/>
  <c r="P353" i="1"/>
  <c r="Q353" i="1" s="1"/>
  <c r="L353" i="1"/>
  <c r="M353" i="1" s="1"/>
  <c r="H353" i="1"/>
  <c r="I353" i="1" s="1"/>
  <c r="D353" i="1"/>
  <c r="C353" i="1"/>
  <c r="B353" i="1"/>
  <c r="AS352" i="1"/>
  <c r="AT352" i="1" s="1"/>
  <c r="AQ352" i="1"/>
  <c r="AV352" i="1" s="1"/>
  <c r="AM352" i="1"/>
  <c r="AK352" i="1"/>
  <c r="AG352" i="1"/>
  <c r="AE352" i="1"/>
  <c r="AA352" i="1"/>
  <c r="AB352" i="1" s="1"/>
  <c r="Y352" i="1"/>
  <c r="V352" i="1"/>
  <c r="T352" i="1"/>
  <c r="U352" i="1" s="1"/>
  <c r="P352" i="1"/>
  <c r="Q352" i="1" s="1"/>
  <c r="L352" i="1"/>
  <c r="M352" i="1" s="1"/>
  <c r="H352" i="1"/>
  <c r="I352" i="1" s="1"/>
  <c r="D352" i="1"/>
  <c r="C352" i="1"/>
  <c r="B352" i="1"/>
  <c r="AS351" i="1"/>
  <c r="AT351" i="1" s="1"/>
  <c r="AQ351" i="1"/>
  <c r="AM351" i="1"/>
  <c r="AN351" i="1" s="1"/>
  <c r="AK351" i="1"/>
  <c r="AG351" i="1"/>
  <c r="AE351" i="1"/>
  <c r="AA351" i="1"/>
  <c r="Y351" i="1"/>
  <c r="V351" i="1"/>
  <c r="T351" i="1"/>
  <c r="U351" i="1" s="1"/>
  <c r="P351" i="1"/>
  <c r="Q351" i="1" s="1"/>
  <c r="L351" i="1"/>
  <c r="M351" i="1" s="1"/>
  <c r="H351" i="1"/>
  <c r="I351" i="1" s="1"/>
  <c r="D351" i="1"/>
  <c r="C351" i="1"/>
  <c r="B351" i="1"/>
  <c r="AS350" i="1"/>
  <c r="AQ350" i="1"/>
  <c r="AM350" i="1"/>
  <c r="AN350" i="1" s="1"/>
  <c r="AK350" i="1"/>
  <c r="AG350" i="1"/>
  <c r="AH350" i="1" s="1"/>
  <c r="AE350" i="1"/>
  <c r="AA350" i="1"/>
  <c r="Y350" i="1"/>
  <c r="V350" i="1"/>
  <c r="T350" i="1"/>
  <c r="U350" i="1" s="1"/>
  <c r="P350" i="1"/>
  <c r="Q350" i="1" s="1"/>
  <c r="L350" i="1"/>
  <c r="M350" i="1" s="1"/>
  <c r="H350" i="1"/>
  <c r="I350" i="1" s="1"/>
  <c r="D350" i="1"/>
  <c r="C350" i="1"/>
  <c r="B350" i="1"/>
  <c r="AS349" i="1"/>
  <c r="AQ349" i="1"/>
  <c r="AM349" i="1"/>
  <c r="AK349" i="1"/>
  <c r="AG349" i="1"/>
  <c r="AE349" i="1"/>
  <c r="AA349" i="1"/>
  <c r="Y349" i="1"/>
  <c r="V349" i="1"/>
  <c r="T349" i="1"/>
  <c r="U349" i="1" s="1"/>
  <c r="P349" i="1"/>
  <c r="Q349" i="1" s="1"/>
  <c r="L349" i="1"/>
  <c r="M349" i="1" s="1"/>
  <c r="H349" i="1"/>
  <c r="I349" i="1" s="1"/>
  <c r="D349" i="1"/>
  <c r="C349" i="1"/>
  <c r="B349" i="1"/>
  <c r="AS348" i="1"/>
  <c r="AQ348" i="1"/>
  <c r="AM348" i="1"/>
  <c r="AK348" i="1"/>
  <c r="AG348" i="1"/>
  <c r="AE348" i="1"/>
  <c r="AA348" i="1"/>
  <c r="Y348" i="1"/>
  <c r="V348" i="1"/>
  <c r="T348" i="1"/>
  <c r="U348" i="1" s="1"/>
  <c r="P348" i="1"/>
  <c r="Q348" i="1" s="1"/>
  <c r="L348" i="1"/>
  <c r="M348" i="1" s="1"/>
  <c r="H348" i="1"/>
  <c r="I348" i="1" s="1"/>
  <c r="D348" i="1"/>
  <c r="C348" i="1"/>
  <c r="B348" i="1"/>
  <c r="AS347" i="1"/>
  <c r="AQ347" i="1"/>
  <c r="AM347" i="1"/>
  <c r="AK347" i="1"/>
  <c r="AG347" i="1"/>
  <c r="AE347" i="1"/>
  <c r="AA347" i="1"/>
  <c r="Y347" i="1"/>
  <c r="V347" i="1"/>
  <c r="T347" i="1"/>
  <c r="U347" i="1" s="1"/>
  <c r="P347" i="1"/>
  <c r="Q347" i="1" s="1"/>
  <c r="L347" i="1"/>
  <c r="M347" i="1" s="1"/>
  <c r="H347" i="1"/>
  <c r="I347" i="1" s="1"/>
  <c r="D347" i="1"/>
  <c r="C347" i="1"/>
  <c r="B347" i="1"/>
  <c r="AS346" i="1"/>
  <c r="AQ346" i="1"/>
  <c r="AM346" i="1"/>
  <c r="AK346" i="1"/>
  <c r="AG346" i="1"/>
  <c r="AE346" i="1"/>
  <c r="AA346" i="1"/>
  <c r="Y346" i="1"/>
  <c r="V346" i="1"/>
  <c r="T346" i="1"/>
  <c r="U346" i="1" s="1"/>
  <c r="P346" i="1"/>
  <c r="Q346" i="1" s="1"/>
  <c r="L346" i="1"/>
  <c r="M346" i="1" s="1"/>
  <c r="H346" i="1"/>
  <c r="I346" i="1" s="1"/>
  <c r="D346" i="1"/>
  <c r="C346" i="1"/>
  <c r="B346" i="1"/>
  <c r="AS345" i="1"/>
  <c r="AQ345" i="1"/>
  <c r="AM345" i="1"/>
  <c r="AK345" i="1"/>
  <c r="AG345" i="1"/>
  <c r="AE345" i="1"/>
  <c r="AA345" i="1"/>
  <c r="Y345" i="1"/>
  <c r="V345" i="1"/>
  <c r="T345" i="1"/>
  <c r="U345" i="1" s="1"/>
  <c r="P345" i="1"/>
  <c r="Q345" i="1" s="1"/>
  <c r="L345" i="1"/>
  <c r="M345" i="1" s="1"/>
  <c r="H345" i="1"/>
  <c r="I345" i="1" s="1"/>
  <c r="D345" i="1"/>
  <c r="C345" i="1"/>
  <c r="B345" i="1"/>
  <c r="AS344" i="1"/>
  <c r="AQ344" i="1"/>
  <c r="AM344" i="1"/>
  <c r="AK344" i="1"/>
  <c r="AG344" i="1"/>
  <c r="AE344" i="1"/>
  <c r="AA344" i="1"/>
  <c r="Y344" i="1"/>
  <c r="V344" i="1"/>
  <c r="T344" i="1"/>
  <c r="U344" i="1" s="1"/>
  <c r="P344" i="1"/>
  <c r="Q344" i="1" s="1"/>
  <c r="L344" i="1"/>
  <c r="M344" i="1" s="1"/>
  <c r="H344" i="1"/>
  <c r="I344" i="1" s="1"/>
  <c r="D344" i="1"/>
  <c r="C344" i="1"/>
  <c r="B344" i="1"/>
  <c r="AS343" i="1"/>
  <c r="AQ343" i="1"/>
  <c r="AM343" i="1"/>
  <c r="AK343" i="1"/>
  <c r="AG343" i="1"/>
  <c r="AE343" i="1"/>
  <c r="AA343" i="1"/>
  <c r="Y343" i="1"/>
  <c r="V343" i="1"/>
  <c r="T343" i="1"/>
  <c r="U343" i="1" s="1"/>
  <c r="P343" i="1"/>
  <c r="Q343" i="1" s="1"/>
  <c r="L343" i="1"/>
  <c r="M343" i="1" s="1"/>
  <c r="H343" i="1"/>
  <c r="I343" i="1" s="1"/>
  <c r="D343" i="1"/>
  <c r="C343" i="1"/>
  <c r="B343" i="1"/>
  <c r="AS342" i="1"/>
  <c r="AQ342" i="1"/>
  <c r="AM342" i="1"/>
  <c r="AK342" i="1"/>
  <c r="AG342" i="1"/>
  <c r="AE342" i="1"/>
  <c r="AA342" i="1"/>
  <c r="Y342" i="1"/>
  <c r="V342" i="1"/>
  <c r="T342" i="1"/>
  <c r="U342" i="1" s="1"/>
  <c r="P342" i="1"/>
  <c r="Q342" i="1" s="1"/>
  <c r="L342" i="1"/>
  <c r="M342" i="1" s="1"/>
  <c r="H342" i="1"/>
  <c r="I342" i="1" s="1"/>
  <c r="D342" i="1"/>
  <c r="C342" i="1"/>
  <c r="B342" i="1"/>
  <c r="AS341" i="1"/>
  <c r="AQ341" i="1"/>
  <c r="AM341" i="1"/>
  <c r="AK341" i="1"/>
  <c r="AG341" i="1"/>
  <c r="AE341" i="1"/>
  <c r="AA341" i="1"/>
  <c r="Y341" i="1"/>
  <c r="V341" i="1"/>
  <c r="T341" i="1"/>
  <c r="U341" i="1" s="1"/>
  <c r="P341" i="1"/>
  <c r="Q341" i="1" s="1"/>
  <c r="L341" i="1"/>
  <c r="M341" i="1" s="1"/>
  <c r="H341" i="1"/>
  <c r="I341" i="1" s="1"/>
  <c r="D341" i="1"/>
  <c r="C341" i="1"/>
  <c r="B341" i="1"/>
  <c r="AS340" i="1"/>
  <c r="AQ340" i="1"/>
  <c r="AM340" i="1"/>
  <c r="AK340" i="1"/>
  <c r="AG340" i="1"/>
  <c r="AE340" i="1"/>
  <c r="AA340" i="1"/>
  <c r="Y340" i="1"/>
  <c r="V340" i="1"/>
  <c r="T340" i="1"/>
  <c r="U340" i="1" s="1"/>
  <c r="P340" i="1"/>
  <c r="Q340" i="1" s="1"/>
  <c r="L340" i="1"/>
  <c r="M340" i="1" s="1"/>
  <c r="H340" i="1"/>
  <c r="I340" i="1" s="1"/>
  <c r="D340" i="1"/>
  <c r="C340" i="1"/>
  <c r="B340" i="1"/>
  <c r="AS339" i="1"/>
  <c r="AQ339" i="1"/>
  <c r="AM339" i="1"/>
  <c r="AK339" i="1"/>
  <c r="AG339" i="1"/>
  <c r="AE339" i="1"/>
  <c r="AA339" i="1"/>
  <c r="Y339" i="1"/>
  <c r="V339" i="1"/>
  <c r="T339" i="1"/>
  <c r="U339" i="1" s="1"/>
  <c r="P339" i="1"/>
  <c r="Q339" i="1" s="1"/>
  <c r="L339" i="1"/>
  <c r="M339" i="1" s="1"/>
  <c r="H339" i="1"/>
  <c r="I339" i="1" s="1"/>
  <c r="D339" i="1"/>
  <c r="C339" i="1"/>
  <c r="B339" i="1"/>
  <c r="AS338" i="1"/>
  <c r="AQ338" i="1"/>
  <c r="AM338" i="1"/>
  <c r="AK338" i="1"/>
  <c r="AG338" i="1"/>
  <c r="AE338" i="1"/>
  <c r="AA338" i="1"/>
  <c r="Y338" i="1"/>
  <c r="V338" i="1"/>
  <c r="T338" i="1"/>
  <c r="U338" i="1" s="1"/>
  <c r="P338" i="1"/>
  <c r="Q338" i="1" s="1"/>
  <c r="L338" i="1"/>
  <c r="M338" i="1" s="1"/>
  <c r="H338" i="1"/>
  <c r="I338" i="1" s="1"/>
  <c r="D338" i="1"/>
  <c r="C338" i="1"/>
  <c r="B338" i="1"/>
  <c r="AS337" i="1"/>
  <c r="AQ337" i="1"/>
  <c r="AM337" i="1"/>
  <c r="AK337" i="1"/>
  <c r="AG337" i="1"/>
  <c r="AE337" i="1"/>
  <c r="AA337" i="1"/>
  <c r="Y337" i="1"/>
  <c r="V337" i="1"/>
  <c r="T337" i="1"/>
  <c r="U337" i="1" s="1"/>
  <c r="P337" i="1"/>
  <c r="Q337" i="1" s="1"/>
  <c r="L337" i="1"/>
  <c r="M337" i="1" s="1"/>
  <c r="H337" i="1"/>
  <c r="I337" i="1" s="1"/>
  <c r="D337" i="1"/>
  <c r="C337" i="1"/>
  <c r="B337" i="1"/>
  <c r="AS336" i="1"/>
  <c r="AQ336" i="1"/>
  <c r="AM336" i="1"/>
  <c r="AK336" i="1"/>
  <c r="AG336" i="1"/>
  <c r="AE336" i="1"/>
  <c r="AA336" i="1"/>
  <c r="Y336" i="1"/>
  <c r="V336" i="1"/>
  <c r="T336" i="1"/>
  <c r="U336" i="1" s="1"/>
  <c r="P336" i="1"/>
  <c r="Q336" i="1" s="1"/>
  <c r="L336" i="1"/>
  <c r="M336" i="1" s="1"/>
  <c r="H336" i="1"/>
  <c r="I336" i="1" s="1"/>
  <c r="D336" i="1"/>
  <c r="C336" i="1"/>
  <c r="B336" i="1"/>
  <c r="AS335" i="1"/>
  <c r="AQ335" i="1"/>
  <c r="AM335" i="1"/>
  <c r="AK335" i="1"/>
  <c r="AG335" i="1"/>
  <c r="AE335" i="1"/>
  <c r="AA335" i="1"/>
  <c r="Y335" i="1"/>
  <c r="V335" i="1"/>
  <c r="T335" i="1"/>
  <c r="U335" i="1" s="1"/>
  <c r="P335" i="1"/>
  <c r="Q335" i="1" s="1"/>
  <c r="L335" i="1"/>
  <c r="M335" i="1" s="1"/>
  <c r="H335" i="1"/>
  <c r="I335" i="1" s="1"/>
  <c r="D335" i="1"/>
  <c r="C335" i="1"/>
  <c r="B335" i="1"/>
  <c r="AS334" i="1"/>
  <c r="AQ334" i="1"/>
  <c r="AM334" i="1"/>
  <c r="AK334" i="1"/>
  <c r="AG334" i="1"/>
  <c r="AE334" i="1"/>
  <c r="AA334" i="1"/>
  <c r="Y334" i="1"/>
  <c r="V334" i="1"/>
  <c r="T334" i="1"/>
  <c r="U334" i="1" s="1"/>
  <c r="P334" i="1"/>
  <c r="Q334" i="1" s="1"/>
  <c r="L334" i="1"/>
  <c r="M334" i="1" s="1"/>
  <c r="H334" i="1"/>
  <c r="I334" i="1" s="1"/>
  <c r="D334" i="1"/>
  <c r="C334" i="1"/>
  <c r="B334" i="1"/>
  <c r="AS333" i="1"/>
  <c r="AQ333" i="1"/>
  <c r="AM333" i="1"/>
  <c r="AK333" i="1"/>
  <c r="AG333" i="1"/>
  <c r="AE333" i="1"/>
  <c r="AA333" i="1"/>
  <c r="Y333" i="1"/>
  <c r="V333" i="1"/>
  <c r="T333" i="1"/>
  <c r="U333" i="1" s="1"/>
  <c r="P333" i="1"/>
  <c r="Q333" i="1" s="1"/>
  <c r="L333" i="1"/>
  <c r="M333" i="1" s="1"/>
  <c r="H333" i="1"/>
  <c r="I333" i="1" s="1"/>
  <c r="D333" i="1"/>
  <c r="C333" i="1"/>
  <c r="B333" i="1"/>
  <c r="AS332" i="1"/>
  <c r="AQ332" i="1"/>
  <c r="AM332" i="1"/>
  <c r="AK332" i="1"/>
  <c r="AG332" i="1"/>
  <c r="AE332" i="1"/>
  <c r="AA332" i="1"/>
  <c r="Y332" i="1"/>
  <c r="V332" i="1"/>
  <c r="T332" i="1"/>
  <c r="U332" i="1" s="1"/>
  <c r="P332" i="1"/>
  <c r="Q332" i="1" s="1"/>
  <c r="L332" i="1"/>
  <c r="M332" i="1" s="1"/>
  <c r="H332" i="1"/>
  <c r="I332" i="1" s="1"/>
  <c r="D332" i="1"/>
  <c r="C332" i="1"/>
  <c r="B332" i="1"/>
  <c r="AS331" i="1"/>
  <c r="AQ331" i="1"/>
  <c r="AM331" i="1"/>
  <c r="AK331" i="1"/>
  <c r="AG331" i="1"/>
  <c r="AE331" i="1"/>
  <c r="AA331" i="1"/>
  <c r="Y331" i="1"/>
  <c r="V331" i="1"/>
  <c r="T331" i="1"/>
  <c r="U331" i="1" s="1"/>
  <c r="P331" i="1"/>
  <c r="Q331" i="1" s="1"/>
  <c r="L331" i="1"/>
  <c r="M331" i="1" s="1"/>
  <c r="H331" i="1"/>
  <c r="I331" i="1" s="1"/>
  <c r="D331" i="1"/>
  <c r="C331" i="1"/>
  <c r="B331" i="1"/>
  <c r="AS330" i="1"/>
  <c r="AQ330" i="1"/>
  <c r="AM330" i="1"/>
  <c r="AK330" i="1"/>
  <c r="AG330" i="1"/>
  <c r="AE330" i="1"/>
  <c r="AA330" i="1"/>
  <c r="Y330" i="1"/>
  <c r="V330" i="1"/>
  <c r="T330" i="1"/>
  <c r="U330" i="1" s="1"/>
  <c r="P330" i="1"/>
  <c r="Q330" i="1" s="1"/>
  <c r="L330" i="1"/>
  <c r="M330" i="1" s="1"/>
  <c r="H330" i="1"/>
  <c r="I330" i="1" s="1"/>
  <c r="D330" i="1"/>
  <c r="C330" i="1"/>
  <c r="B330" i="1"/>
  <c r="AS329" i="1"/>
  <c r="AQ329" i="1"/>
  <c r="AM329" i="1"/>
  <c r="AK329" i="1"/>
  <c r="AG329" i="1"/>
  <c r="AE329" i="1"/>
  <c r="AA329" i="1"/>
  <c r="Y329" i="1"/>
  <c r="V329" i="1"/>
  <c r="T329" i="1"/>
  <c r="U329" i="1" s="1"/>
  <c r="P329" i="1"/>
  <c r="Q329" i="1" s="1"/>
  <c r="L329" i="1"/>
  <c r="M329" i="1" s="1"/>
  <c r="H329" i="1"/>
  <c r="I329" i="1" s="1"/>
  <c r="D329" i="1"/>
  <c r="C329" i="1"/>
  <c r="B329" i="1"/>
  <c r="AS328" i="1"/>
  <c r="AQ328" i="1"/>
  <c r="AM328" i="1"/>
  <c r="AK328" i="1"/>
  <c r="AG328" i="1"/>
  <c r="AE328" i="1"/>
  <c r="AA328" i="1"/>
  <c r="Y328" i="1"/>
  <c r="V328" i="1"/>
  <c r="T328" i="1"/>
  <c r="U328" i="1" s="1"/>
  <c r="P328" i="1"/>
  <c r="Q328" i="1" s="1"/>
  <c r="L328" i="1"/>
  <c r="M328" i="1" s="1"/>
  <c r="H328" i="1"/>
  <c r="I328" i="1" s="1"/>
  <c r="D328" i="1"/>
  <c r="C328" i="1"/>
  <c r="B328" i="1"/>
  <c r="AS327" i="1"/>
  <c r="AQ327" i="1"/>
  <c r="AM327" i="1"/>
  <c r="AK327" i="1"/>
  <c r="AG327" i="1"/>
  <c r="AE327" i="1"/>
  <c r="AA327" i="1"/>
  <c r="Y327" i="1"/>
  <c r="V327" i="1"/>
  <c r="T327" i="1"/>
  <c r="U327" i="1" s="1"/>
  <c r="P327" i="1"/>
  <c r="Q327" i="1" s="1"/>
  <c r="L327" i="1"/>
  <c r="M327" i="1" s="1"/>
  <c r="H327" i="1"/>
  <c r="I327" i="1" s="1"/>
  <c r="D327" i="1"/>
  <c r="C327" i="1"/>
  <c r="B327" i="1"/>
  <c r="AS326" i="1"/>
  <c r="AQ326" i="1"/>
  <c r="AM326" i="1"/>
  <c r="AK326" i="1"/>
  <c r="AG326" i="1"/>
  <c r="AE326" i="1"/>
  <c r="AA326" i="1"/>
  <c r="Y326" i="1"/>
  <c r="V326" i="1"/>
  <c r="T326" i="1"/>
  <c r="U326" i="1" s="1"/>
  <c r="P326" i="1"/>
  <c r="Q326" i="1" s="1"/>
  <c r="L326" i="1"/>
  <c r="M326" i="1" s="1"/>
  <c r="H326" i="1"/>
  <c r="I326" i="1" s="1"/>
  <c r="D326" i="1"/>
  <c r="C326" i="1"/>
  <c r="B326" i="1"/>
  <c r="AV325" i="1"/>
  <c r="AS325" i="1"/>
  <c r="AQ325" i="1"/>
  <c r="AM325" i="1"/>
  <c r="AK325" i="1"/>
  <c r="AG325" i="1"/>
  <c r="AE325" i="1"/>
  <c r="AA325" i="1"/>
  <c r="Y325" i="1"/>
  <c r="V325" i="1"/>
  <c r="T325" i="1"/>
  <c r="U325" i="1" s="1"/>
  <c r="P325" i="1"/>
  <c r="Q325" i="1" s="1"/>
  <c r="L325" i="1"/>
  <c r="M325" i="1" s="1"/>
  <c r="H325" i="1"/>
  <c r="I325" i="1" s="1"/>
  <c r="D325" i="1"/>
  <c r="C325" i="1"/>
  <c r="B325" i="1"/>
  <c r="AS324" i="1"/>
  <c r="AQ324" i="1"/>
  <c r="AM324" i="1"/>
  <c r="AK324" i="1"/>
  <c r="AG324" i="1"/>
  <c r="AE324" i="1"/>
  <c r="AA324" i="1"/>
  <c r="Y324" i="1"/>
  <c r="V324" i="1"/>
  <c r="T324" i="1"/>
  <c r="U324" i="1" s="1"/>
  <c r="P324" i="1"/>
  <c r="Q324" i="1" s="1"/>
  <c r="L324" i="1"/>
  <c r="M324" i="1" s="1"/>
  <c r="H324" i="1"/>
  <c r="I324" i="1" s="1"/>
  <c r="D324" i="1"/>
  <c r="C324" i="1"/>
  <c r="B324" i="1"/>
  <c r="AS323" i="1"/>
  <c r="AQ323" i="1"/>
  <c r="AM323" i="1"/>
  <c r="AK323" i="1"/>
  <c r="AG323" i="1"/>
  <c r="AE323" i="1"/>
  <c r="AA323" i="1"/>
  <c r="Y323" i="1"/>
  <c r="V323" i="1"/>
  <c r="T323" i="1"/>
  <c r="U323" i="1" s="1"/>
  <c r="P323" i="1"/>
  <c r="Q323" i="1" s="1"/>
  <c r="L323" i="1"/>
  <c r="M323" i="1" s="1"/>
  <c r="H323" i="1"/>
  <c r="I323" i="1" s="1"/>
  <c r="D323" i="1"/>
  <c r="C323" i="1"/>
  <c r="B323" i="1"/>
  <c r="AS322" i="1"/>
  <c r="AQ322" i="1"/>
  <c r="AM322" i="1"/>
  <c r="AK322" i="1"/>
  <c r="AG322" i="1"/>
  <c r="AE322" i="1"/>
  <c r="AA322" i="1"/>
  <c r="Y322" i="1"/>
  <c r="V322" i="1"/>
  <c r="T322" i="1"/>
  <c r="U322" i="1" s="1"/>
  <c r="P322" i="1"/>
  <c r="Q322" i="1" s="1"/>
  <c r="L322" i="1"/>
  <c r="M322" i="1" s="1"/>
  <c r="H322" i="1"/>
  <c r="I322" i="1" s="1"/>
  <c r="D322" i="1"/>
  <c r="C322" i="1"/>
  <c r="B322" i="1"/>
  <c r="AS321" i="1"/>
  <c r="AQ321" i="1"/>
  <c r="AM321" i="1"/>
  <c r="AK321" i="1"/>
  <c r="AG321" i="1"/>
  <c r="AE321" i="1"/>
  <c r="AA321" i="1"/>
  <c r="Y321" i="1"/>
  <c r="V321" i="1"/>
  <c r="T321" i="1"/>
  <c r="U321" i="1" s="1"/>
  <c r="P321" i="1"/>
  <c r="Q321" i="1" s="1"/>
  <c r="L321" i="1"/>
  <c r="M321" i="1" s="1"/>
  <c r="H321" i="1"/>
  <c r="I321" i="1" s="1"/>
  <c r="D321" i="1"/>
  <c r="C321" i="1"/>
  <c r="B321" i="1"/>
  <c r="AS320" i="1"/>
  <c r="AQ320" i="1"/>
  <c r="AM320" i="1"/>
  <c r="AK320" i="1"/>
  <c r="AG320" i="1"/>
  <c r="AE320" i="1"/>
  <c r="AA320" i="1"/>
  <c r="Y320" i="1"/>
  <c r="V320" i="1"/>
  <c r="T320" i="1"/>
  <c r="U320" i="1" s="1"/>
  <c r="P320" i="1"/>
  <c r="Q320" i="1" s="1"/>
  <c r="L320" i="1"/>
  <c r="M320" i="1" s="1"/>
  <c r="H320" i="1"/>
  <c r="I320" i="1" s="1"/>
  <c r="D320" i="1"/>
  <c r="C320" i="1"/>
  <c r="B320" i="1"/>
  <c r="AS319" i="1"/>
  <c r="AQ319" i="1"/>
  <c r="AM319" i="1"/>
  <c r="AK319" i="1"/>
  <c r="AG319" i="1"/>
  <c r="AE319" i="1"/>
  <c r="AA319" i="1"/>
  <c r="Y319" i="1"/>
  <c r="V319" i="1"/>
  <c r="T319" i="1"/>
  <c r="U319" i="1" s="1"/>
  <c r="P319" i="1"/>
  <c r="Q319" i="1" s="1"/>
  <c r="L319" i="1"/>
  <c r="M319" i="1" s="1"/>
  <c r="H319" i="1"/>
  <c r="I319" i="1" s="1"/>
  <c r="D319" i="1"/>
  <c r="C319" i="1"/>
  <c r="B319" i="1"/>
  <c r="AS318" i="1"/>
  <c r="AQ318" i="1"/>
  <c r="AM318" i="1"/>
  <c r="AK318" i="1"/>
  <c r="AG318" i="1"/>
  <c r="AE318" i="1"/>
  <c r="AA318" i="1"/>
  <c r="Y318" i="1"/>
  <c r="V318" i="1"/>
  <c r="T318" i="1"/>
  <c r="U318" i="1" s="1"/>
  <c r="P318" i="1"/>
  <c r="Q318" i="1" s="1"/>
  <c r="L318" i="1"/>
  <c r="M318" i="1" s="1"/>
  <c r="H318" i="1"/>
  <c r="I318" i="1" s="1"/>
  <c r="D318" i="1"/>
  <c r="C318" i="1"/>
  <c r="B318" i="1"/>
  <c r="AS317" i="1"/>
  <c r="AQ317" i="1"/>
  <c r="AM317" i="1"/>
  <c r="AK317" i="1"/>
  <c r="AG317" i="1"/>
  <c r="AE317" i="1"/>
  <c r="AA317" i="1"/>
  <c r="Y317" i="1"/>
  <c r="V317" i="1"/>
  <c r="T317" i="1"/>
  <c r="U317" i="1" s="1"/>
  <c r="P317" i="1"/>
  <c r="Q317" i="1" s="1"/>
  <c r="L317" i="1"/>
  <c r="M317" i="1" s="1"/>
  <c r="H317" i="1"/>
  <c r="I317" i="1" s="1"/>
  <c r="D317" i="1"/>
  <c r="C317" i="1"/>
  <c r="B317" i="1"/>
  <c r="AS316" i="1"/>
  <c r="AQ316" i="1"/>
  <c r="AM316" i="1"/>
  <c r="AK316" i="1"/>
  <c r="AG316" i="1"/>
  <c r="AE316" i="1"/>
  <c r="AA316" i="1"/>
  <c r="Y316" i="1"/>
  <c r="V316" i="1"/>
  <c r="T316" i="1"/>
  <c r="U316" i="1" s="1"/>
  <c r="P316" i="1"/>
  <c r="Q316" i="1" s="1"/>
  <c r="L316" i="1"/>
  <c r="M316" i="1" s="1"/>
  <c r="H316" i="1"/>
  <c r="I316" i="1" s="1"/>
  <c r="D316" i="1"/>
  <c r="C316" i="1"/>
  <c r="B316" i="1"/>
  <c r="AS315" i="1"/>
  <c r="AQ315" i="1"/>
  <c r="AM315" i="1"/>
  <c r="AK315" i="1"/>
  <c r="AG315" i="1"/>
  <c r="AE315" i="1"/>
  <c r="AA315" i="1"/>
  <c r="Y315" i="1"/>
  <c r="V315" i="1"/>
  <c r="T315" i="1"/>
  <c r="U315" i="1" s="1"/>
  <c r="P315" i="1"/>
  <c r="Q315" i="1" s="1"/>
  <c r="L315" i="1"/>
  <c r="M315" i="1" s="1"/>
  <c r="I315" i="1"/>
  <c r="H315" i="1"/>
  <c r="D315" i="1"/>
  <c r="C315" i="1"/>
  <c r="B315" i="1"/>
  <c r="AI266" i="1" l="1"/>
  <c r="AI274" i="1"/>
  <c r="AC148" i="1"/>
  <c r="AN68" i="1"/>
  <c r="AC401" i="1"/>
  <c r="AC114" i="1"/>
  <c r="AC17" i="1"/>
  <c r="AU32" i="1"/>
  <c r="AC50" i="1"/>
  <c r="AU65" i="1"/>
  <c r="AN105" i="1"/>
  <c r="AU113" i="1"/>
  <c r="AI279" i="1"/>
  <c r="AI285" i="1"/>
  <c r="AC28" i="1"/>
  <c r="AB315" i="1"/>
  <c r="AC315" i="1" s="1"/>
  <c r="AB316" i="1"/>
  <c r="AB323" i="1"/>
  <c r="AC295" i="1"/>
  <c r="AI190" i="1"/>
  <c r="AO16" i="1"/>
  <c r="AB67" i="1"/>
  <c r="AB68" i="1"/>
  <c r="AB71" i="1"/>
  <c r="AC71" i="1" s="1"/>
  <c r="AN81" i="1"/>
  <c r="AU115" i="1"/>
  <c r="AI142" i="1"/>
  <c r="AN86" i="1"/>
  <c r="AU138" i="1"/>
  <c r="AT96" i="1"/>
  <c r="AH246" i="1"/>
  <c r="AI246" i="1" s="1"/>
  <c r="AO113" i="1"/>
  <c r="AI164" i="1"/>
  <c r="AI26" i="1"/>
  <c r="AH56" i="1"/>
  <c r="AI56" i="1" s="1"/>
  <c r="AH64" i="1"/>
  <c r="AT72" i="1"/>
  <c r="AU72" i="1" s="1"/>
  <c r="AT74" i="1"/>
  <c r="AU74" i="1" s="1"/>
  <c r="AB81" i="1"/>
  <c r="AB82" i="1"/>
  <c r="AH106" i="1"/>
  <c r="AI145" i="1"/>
  <c r="AC267" i="1"/>
  <c r="AC268" i="1"/>
  <c r="AC117" i="1"/>
  <c r="AU126" i="1"/>
  <c r="AC186" i="1"/>
  <c r="AC42" i="1"/>
  <c r="AI65" i="1"/>
  <c r="AB72" i="1"/>
  <c r="AN78" i="1"/>
  <c r="AO78" i="1" s="1"/>
  <c r="AC79" i="1"/>
  <c r="AO88" i="1"/>
  <c r="AI90" i="1"/>
  <c r="AC91" i="1"/>
  <c r="AH97" i="1"/>
  <c r="AT104" i="1"/>
  <c r="AI268" i="1"/>
  <c r="AI269" i="1"/>
  <c r="AI271" i="1"/>
  <c r="AI273" i="1"/>
  <c r="AC276" i="1"/>
  <c r="AI118" i="1"/>
  <c r="AO135" i="1"/>
  <c r="AI159" i="1"/>
  <c r="AI97" i="1"/>
  <c r="W107" i="1"/>
  <c r="AU26" i="1"/>
  <c r="AO91" i="1"/>
  <c r="AO180" i="1"/>
  <c r="AO354" i="1"/>
  <c r="AC409" i="1"/>
  <c r="AO271" i="1"/>
  <c r="AI275" i="1"/>
  <c r="AI401" i="1"/>
  <c r="AI403" i="1"/>
  <c r="AC278" i="1"/>
  <c r="AT314" i="1"/>
  <c r="AU314" i="1" s="1"/>
  <c r="AI112" i="1"/>
  <c r="AC122" i="1"/>
  <c r="AU129" i="1"/>
  <c r="AC131" i="1"/>
  <c r="AU146" i="1"/>
  <c r="AI154" i="1"/>
  <c r="AI160" i="1"/>
  <c r="AI174" i="1"/>
  <c r="AI176" i="1"/>
  <c r="AC191" i="1"/>
  <c r="AH194" i="1"/>
  <c r="AN212" i="1"/>
  <c r="AO212" i="1" s="1"/>
  <c r="AU14" i="1"/>
  <c r="AU47" i="1"/>
  <c r="AH102" i="1"/>
  <c r="AO357" i="1"/>
  <c r="AO366" i="1"/>
  <c r="AC412" i="1"/>
  <c r="AC414" i="1"/>
  <c r="AC279" i="1"/>
  <c r="AC280" i="1"/>
  <c r="AC282" i="1"/>
  <c r="AI28" i="1"/>
  <c r="AC30" i="1"/>
  <c r="AC53" i="1"/>
  <c r="AU79" i="1"/>
  <c r="W82" i="1"/>
  <c r="AN101" i="1"/>
  <c r="AO101" i="1" s="1"/>
  <c r="AB107" i="1"/>
  <c r="AU401" i="1"/>
  <c r="AB210" i="1"/>
  <c r="AO92" i="1"/>
  <c r="AI185" i="1"/>
  <c r="AI138" i="1"/>
  <c r="AC163" i="1"/>
  <c r="AI29" i="1"/>
  <c r="AO149" i="1"/>
  <c r="AC158" i="1"/>
  <c r="AW161" i="1"/>
  <c r="AU188" i="1"/>
  <c r="AC10" i="1"/>
  <c r="AO14" i="1"/>
  <c r="AC29" i="1"/>
  <c r="AO52" i="1"/>
  <c r="AN56" i="1"/>
  <c r="AO56" i="1" s="1"/>
  <c r="AI57" i="1"/>
  <c r="AT59" i="1"/>
  <c r="AO71" i="1"/>
  <c r="AT85" i="1"/>
  <c r="AC416" i="1"/>
  <c r="AI272" i="1"/>
  <c r="AC283" i="1"/>
  <c r="AC284" i="1"/>
  <c r="AU289" i="1"/>
  <c r="AI119" i="1"/>
  <c r="AC130" i="1"/>
  <c r="AO166" i="1"/>
  <c r="AC177" i="1"/>
  <c r="AH209" i="1"/>
  <c r="AI15" i="1"/>
  <c r="AO49" i="1"/>
  <c r="AO62" i="1"/>
  <c r="AB63" i="1"/>
  <c r="AC63" i="1" s="1"/>
  <c r="AC75" i="1"/>
  <c r="AT77" i="1"/>
  <c r="AT82" i="1"/>
  <c r="AU82" i="1" s="1"/>
  <c r="AU87" i="1"/>
  <c r="AU91" i="1"/>
  <c r="AN96" i="1"/>
  <c r="AO96" i="1" s="1"/>
  <c r="AB98" i="1"/>
  <c r="AH101" i="1"/>
  <c r="AB102" i="1"/>
  <c r="AC102" i="1" s="1"/>
  <c r="AH105" i="1"/>
  <c r="AI105" i="1" s="1"/>
  <c r="AB106" i="1"/>
  <c r="AC106" i="1" s="1"/>
  <c r="AO265" i="1"/>
  <c r="AC159" i="1"/>
  <c r="AI415" i="1"/>
  <c r="AT227" i="1"/>
  <c r="AH237" i="1"/>
  <c r="AU266" i="1"/>
  <c r="AU268" i="1"/>
  <c r="AI283" i="1"/>
  <c r="AT313" i="1"/>
  <c r="AH314" i="1"/>
  <c r="AI314" i="1" s="1"/>
  <c r="AC121" i="1"/>
  <c r="AO150" i="1"/>
  <c r="AU166" i="1"/>
  <c r="AC167" i="1"/>
  <c r="AC171" i="1"/>
  <c r="AC187" i="1"/>
  <c r="AC58" i="1"/>
  <c r="AO79" i="1"/>
  <c r="AO87" i="1"/>
  <c r="AC92" i="1"/>
  <c r="AN109" i="1"/>
  <c r="AI281" i="1"/>
  <c r="AI166" i="1"/>
  <c r="AI31" i="1"/>
  <c r="AO124" i="1"/>
  <c r="AC188" i="1"/>
  <c r="AI194" i="1"/>
  <c r="AI11" i="1"/>
  <c r="AU30" i="1"/>
  <c r="AC46" i="1"/>
  <c r="AI54" i="1"/>
  <c r="AU73" i="1"/>
  <c r="AC89" i="1"/>
  <c r="AO9" i="1"/>
  <c r="AC26" i="1"/>
  <c r="AO414" i="1"/>
  <c r="AC277" i="1"/>
  <c r="AU283" i="1"/>
  <c r="AU294" i="1"/>
  <c r="AI115" i="1"/>
  <c r="AI122" i="1"/>
  <c r="AI128" i="1"/>
  <c r="AI131" i="1"/>
  <c r="AX131" i="1" s="1"/>
  <c r="AC133" i="1"/>
  <c r="AC137" i="1"/>
  <c r="AW138" i="1"/>
  <c r="AI140" i="1"/>
  <c r="AC141" i="1"/>
  <c r="AC184" i="1"/>
  <c r="AH197" i="1"/>
  <c r="AB202" i="1"/>
  <c r="AC202" i="1" s="1"/>
  <c r="AT207" i="1"/>
  <c r="AC9" i="1"/>
  <c r="AC18" i="1"/>
  <c r="AI23" i="1"/>
  <c r="AI32" i="1"/>
  <c r="AC37" i="1"/>
  <c r="AI43" i="1"/>
  <c r="W74" i="1"/>
  <c r="AH86" i="1"/>
  <c r="AI102" i="1"/>
  <c r="AU28" i="1"/>
  <c r="AC66" i="1"/>
  <c r="AU380" i="1"/>
  <c r="AH241" i="1"/>
  <c r="AC264" i="1"/>
  <c r="AU274" i="1"/>
  <c r="AU142" i="1"/>
  <c r="AC161" i="1"/>
  <c r="AO183" i="1"/>
  <c r="AN195" i="1"/>
  <c r="AC22" i="1"/>
  <c r="AC25" i="1"/>
  <c r="AI30" i="1"/>
  <c r="AC44" i="1"/>
  <c r="AN60" i="1"/>
  <c r="AO60" i="1" s="1"/>
  <c r="AC72" i="1"/>
  <c r="AH72" i="1"/>
  <c r="AI72" i="1" s="1"/>
  <c r="AH77" i="1"/>
  <c r="AH78" i="1"/>
  <c r="AI78" i="1" s="1"/>
  <c r="AC82" i="1"/>
  <c r="AH82" i="1"/>
  <c r="AN85" i="1"/>
  <c r="AW85" i="1" s="1"/>
  <c r="AH95" i="1"/>
  <c r="AB96" i="1"/>
  <c r="AB100" i="1"/>
  <c r="AC100" i="1" s="1"/>
  <c r="AN323" i="1"/>
  <c r="AB348" i="1"/>
  <c r="AC348" i="1" s="1"/>
  <c r="AH243" i="1"/>
  <c r="AH244" i="1"/>
  <c r="AI111" i="1"/>
  <c r="AU163" i="1"/>
  <c r="AC15" i="1"/>
  <c r="AC48" i="1"/>
  <c r="AC87" i="1"/>
  <c r="AI183" i="1"/>
  <c r="AO350" i="1"/>
  <c r="AC138" i="1"/>
  <c r="AI170" i="1"/>
  <c r="AT321" i="1"/>
  <c r="AT322" i="1"/>
  <c r="AU322" i="1" s="1"/>
  <c r="AN324" i="1"/>
  <c r="AO324" i="1" s="1"/>
  <c r="AI366" i="1"/>
  <c r="AI369" i="1"/>
  <c r="AI375" i="1"/>
  <c r="AU412" i="1"/>
  <c r="AC415" i="1"/>
  <c r="AH228" i="1"/>
  <c r="AH230" i="1"/>
  <c r="AH231" i="1"/>
  <c r="AI231" i="1" s="1"/>
  <c r="AH232" i="1"/>
  <c r="AH233" i="1"/>
  <c r="AI233" i="1" s="1"/>
  <c r="AH234" i="1"/>
  <c r="AH235" i="1"/>
  <c r="AH242" i="1"/>
  <c r="AI242" i="1" s="1"/>
  <c r="AC270" i="1"/>
  <c r="AU281" i="1"/>
  <c r="AN310" i="1"/>
  <c r="AO310" i="1" s="1"/>
  <c r="AW122" i="1"/>
  <c r="AI130" i="1"/>
  <c r="AO148" i="1"/>
  <c r="AO158" i="1"/>
  <c r="AC183" i="1"/>
  <c r="AC20" i="1"/>
  <c r="AC23" i="1"/>
  <c r="AW163" i="1"/>
  <c r="AU167" i="1"/>
  <c r="AC13" i="1"/>
  <c r="AC404" i="1"/>
  <c r="AT223" i="1"/>
  <c r="AO258" i="1"/>
  <c r="AN258" i="1"/>
  <c r="AC260" i="1"/>
  <c r="AU277" i="1"/>
  <c r="AX277" i="1" s="1"/>
  <c r="AC285" i="1"/>
  <c r="W146" i="1"/>
  <c r="AU170" i="1"/>
  <c r="AC210" i="1"/>
  <c r="AW405" i="1"/>
  <c r="AW142" i="1"/>
  <c r="AC150" i="1"/>
  <c r="AW366" i="1"/>
  <c r="AC406" i="1"/>
  <c r="AH321" i="1"/>
  <c r="AH322" i="1"/>
  <c r="AB324" i="1"/>
  <c r="AI408" i="1"/>
  <c r="AT230" i="1"/>
  <c r="AT231" i="1"/>
  <c r="AU231" i="1" s="1"/>
  <c r="AT232" i="1"/>
  <c r="AU232" i="1" s="1"/>
  <c r="AT234" i="1"/>
  <c r="AI261" i="1"/>
  <c r="AI262" i="1"/>
  <c r="AI263" i="1"/>
  <c r="AC281" i="1"/>
  <c r="AT305" i="1"/>
  <c r="AU305" i="1" s="1"/>
  <c r="AB310" i="1"/>
  <c r="AC310" i="1" s="1"/>
  <c r="AI114" i="1"/>
  <c r="AO117" i="1"/>
  <c r="AO145" i="1"/>
  <c r="AU151" i="1"/>
  <c r="AU154" i="1"/>
  <c r="AU179" i="1"/>
  <c r="AT213" i="1"/>
  <c r="AN220" i="1"/>
  <c r="AO220" i="1" s="1"/>
  <c r="AB227" i="1"/>
  <c r="AC227" i="1" s="1"/>
  <c r="AU272" i="1"/>
  <c r="AU279" i="1"/>
  <c r="AU122" i="1"/>
  <c r="AI125" i="1"/>
  <c r="AI127" i="1"/>
  <c r="AU131" i="1"/>
  <c r="AU135" i="1"/>
  <c r="AI150" i="1"/>
  <c r="AU156" i="1"/>
  <c r="AO32" i="1"/>
  <c r="AN315" i="1"/>
  <c r="AN316" i="1"/>
  <c r="AN348" i="1"/>
  <c r="AO348" i="1" s="1"/>
  <c r="AI399" i="1"/>
  <c r="AH239" i="1"/>
  <c r="AI239" i="1" s="1"/>
  <c r="AB258" i="1"/>
  <c r="AC258" i="1" s="1"/>
  <c r="AU285" i="1"/>
  <c r="AO129" i="1"/>
  <c r="AO133" i="1"/>
  <c r="AI134" i="1"/>
  <c r="AI155" i="1"/>
  <c r="AW157" i="1"/>
  <c r="AO160" i="1"/>
  <c r="AO163" i="1"/>
  <c r="AU186" i="1"/>
  <c r="AI187" i="1"/>
  <c r="AC16" i="1"/>
  <c r="AI33" i="1"/>
  <c r="AC49" i="1"/>
  <c r="AW188" i="1"/>
  <c r="AB198" i="1"/>
  <c r="AC198" i="1" s="1"/>
  <c r="AT211" i="1"/>
  <c r="AU211" i="1" s="1"/>
  <c r="AO10" i="1"/>
  <c r="AC14" i="1"/>
  <c r="AO26" i="1"/>
  <c r="AI36" i="1"/>
  <c r="AI38" i="1"/>
  <c r="AC39" i="1"/>
  <c r="AC41" i="1"/>
  <c r="AW58" i="1"/>
  <c r="AU90" i="1"/>
  <c r="AI9" i="1"/>
  <c r="AO12" i="1"/>
  <c r="AI18" i="1"/>
  <c r="AC52" i="1"/>
  <c r="AC55" i="1"/>
  <c r="AT203" i="1"/>
  <c r="AU203" i="1" s="1"/>
  <c r="AN204" i="1"/>
  <c r="AO204" i="1" s="1"/>
  <c r="AI14" i="1"/>
  <c r="AI16" i="1"/>
  <c r="AI35" i="1"/>
  <c r="AI39" i="1"/>
  <c r="AB59" i="1"/>
  <c r="AC59" i="1" s="1"/>
  <c r="AB60" i="1"/>
  <c r="AC60" i="1" s="1"/>
  <c r="AN63" i="1"/>
  <c r="AO63" i="1" s="1"/>
  <c r="AC70" i="1"/>
  <c r="AC76" i="1"/>
  <c r="AI101" i="1"/>
  <c r="AC24" i="1"/>
  <c r="AO30" i="1"/>
  <c r="AC34" i="1"/>
  <c r="AC40" i="1"/>
  <c r="AW50" i="1"/>
  <c r="AC62" i="1"/>
  <c r="AW66" i="1"/>
  <c r="AC145" i="1"/>
  <c r="AI157" i="1"/>
  <c r="AW160" i="1"/>
  <c r="AU172" i="1"/>
  <c r="AU183" i="1"/>
  <c r="W199" i="1"/>
  <c r="AH201" i="1"/>
  <c r="AH206" i="1"/>
  <c r="AO11" i="1"/>
  <c r="AC19" i="1"/>
  <c r="AC36" i="1"/>
  <c r="AI50" i="1"/>
  <c r="AI53" i="1"/>
  <c r="AH59" i="1"/>
  <c r="AI59" i="1" s="1"/>
  <c r="AC81" i="1"/>
  <c r="AI86" i="1"/>
  <c r="AC90" i="1"/>
  <c r="AO165" i="1"/>
  <c r="AI179" i="1"/>
  <c r="AW183" i="1"/>
  <c r="AI184" i="1"/>
  <c r="AI13" i="1"/>
  <c r="AI24" i="1"/>
  <c r="AC38" i="1"/>
  <c r="AI44" i="1"/>
  <c r="AW54" i="1"/>
  <c r="AC57" i="1"/>
  <c r="AC73" i="1"/>
  <c r="AI10" i="1"/>
  <c r="AC12" i="1"/>
  <c r="AO13" i="1"/>
  <c r="AI19" i="1"/>
  <c r="AC21" i="1"/>
  <c r="AO28" i="1"/>
  <c r="AC43" i="1"/>
  <c r="AC45" i="1"/>
  <c r="AO53" i="1"/>
  <c r="AN67" i="1"/>
  <c r="AO70" i="1"/>
  <c r="AN72" i="1"/>
  <c r="AI73" i="1"/>
  <c r="AB78" i="1"/>
  <c r="AC78" i="1" s="1"/>
  <c r="AT78" i="1"/>
  <c r="AO80" i="1"/>
  <c r="AI83" i="1"/>
  <c r="AH85" i="1"/>
  <c r="AH94" i="1"/>
  <c r="AI94" i="1" s="1"/>
  <c r="AB95" i="1"/>
  <c r="AC95" i="1" s="1"/>
  <c r="AB99" i="1"/>
  <c r="AO109" i="1"/>
  <c r="AI69" i="1"/>
  <c r="AC104" i="1"/>
  <c r="AU107" i="1"/>
  <c r="AH110" i="1"/>
  <c r="AI110" i="1" s="1"/>
  <c r="AC51" i="1"/>
  <c r="AC54" i="1"/>
  <c r="AB56" i="1"/>
  <c r="AC56" i="1" s="1"/>
  <c r="AN59" i="1"/>
  <c r="AO59" i="1" s="1"/>
  <c r="AH60" i="1"/>
  <c r="AI60" i="1" s="1"/>
  <c r="AC65" i="1"/>
  <c r="AO66" i="1"/>
  <c r="AT68" i="1"/>
  <c r="AU68" i="1" s="1"/>
  <c r="AH71" i="1"/>
  <c r="AB74" i="1"/>
  <c r="AC74" i="1" s="1"/>
  <c r="AN77" i="1"/>
  <c r="AO77" i="1" s="1"/>
  <c r="AH81" i="1"/>
  <c r="AI81" i="1" s="1"/>
  <c r="AI91" i="1"/>
  <c r="AX91" i="1" s="1"/>
  <c r="AI95" i="1"/>
  <c r="AT103" i="1"/>
  <c r="AU103" i="1" s="1"/>
  <c r="AT107" i="1"/>
  <c r="AN108" i="1"/>
  <c r="AO108" i="1" s="1"/>
  <c r="AC84" i="1"/>
  <c r="W86" i="1"/>
  <c r="AC88" i="1"/>
  <c r="AC68" i="1"/>
  <c r="AI82" i="1"/>
  <c r="AI84" i="1"/>
  <c r="AC93" i="1"/>
  <c r="AC96" i="1"/>
  <c r="AI106" i="1"/>
  <c r="AO15" i="1"/>
  <c r="AI20" i="1"/>
  <c r="AC33" i="1"/>
  <c r="AI34" i="1"/>
  <c r="AI42" i="1"/>
  <c r="AO58" i="1"/>
  <c r="AI61" i="1"/>
  <c r="AB64" i="1"/>
  <c r="AC64" i="1" s="1"/>
  <c r="AT64" i="1"/>
  <c r="AU64" i="1" s="1"/>
  <c r="AH67" i="1"/>
  <c r="AW67" i="1" s="1"/>
  <c r="AH74" i="1"/>
  <c r="AI74" i="1" s="1"/>
  <c r="AI76" i="1"/>
  <c r="AB85" i="1"/>
  <c r="AC85" i="1" s="1"/>
  <c r="AO86" i="1"/>
  <c r="AI87" i="1"/>
  <c r="AO90" i="1"/>
  <c r="AI93" i="1"/>
  <c r="AB94" i="1"/>
  <c r="AC94" i="1" s="1"/>
  <c r="AT95" i="1"/>
  <c r="AU95" i="1" s="1"/>
  <c r="AT99" i="1"/>
  <c r="AU99" i="1" s="1"/>
  <c r="AN100" i="1"/>
  <c r="AO100" i="1" s="1"/>
  <c r="AN104" i="1"/>
  <c r="AO104" i="1" s="1"/>
  <c r="AH109" i="1"/>
  <c r="AI109" i="1" s="1"/>
  <c r="AT60" i="1"/>
  <c r="AU60" i="1" s="1"/>
  <c r="AH63" i="1"/>
  <c r="AI67" i="1"/>
  <c r="AH68" i="1"/>
  <c r="AI68" i="1" s="1"/>
  <c r="AB77" i="1"/>
  <c r="AC77" i="1" s="1"/>
  <c r="AI79" i="1"/>
  <c r="AX79" i="1" s="1"/>
  <c r="AC83" i="1"/>
  <c r="AB86" i="1"/>
  <c r="AT86" i="1"/>
  <c r="AN97" i="1"/>
  <c r="AC98" i="1"/>
  <c r="AH98" i="1"/>
  <c r="AI98" i="1" s="1"/>
  <c r="W99" i="1"/>
  <c r="AC103" i="1"/>
  <c r="AH103" i="1"/>
  <c r="AI103" i="1" s="1"/>
  <c r="AB108" i="1"/>
  <c r="AC108" i="1" s="1"/>
  <c r="AB110" i="1"/>
  <c r="AC110" i="1" s="1"/>
  <c r="AW179" i="1"/>
  <c r="AC398" i="1"/>
  <c r="AC402" i="1"/>
  <c r="AC407" i="1"/>
  <c r="AI410" i="1"/>
  <c r="AC118" i="1"/>
  <c r="AW132" i="1"/>
  <c r="AW134" i="1"/>
  <c r="AW10" i="1"/>
  <c r="AW12" i="1"/>
  <c r="AO17" i="1"/>
  <c r="W17" i="1"/>
  <c r="AW19" i="1"/>
  <c r="AU19" i="1"/>
  <c r="AO21" i="1"/>
  <c r="W21" i="1"/>
  <c r="AW23" i="1"/>
  <c r="AU23" i="1"/>
  <c r="AO25" i="1"/>
  <c r="W25" i="1"/>
  <c r="AO27" i="1"/>
  <c r="W27" i="1"/>
  <c r="AW35" i="1"/>
  <c r="AU35" i="1"/>
  <c r="AO37" i="1"/>
  <c r="W37" i="1"/>
  <c r="AW39" i="1"/>
  <c r="AU39" i="1"/>
  <c r="AW43" i="1"/>
  <c r="AU43" i="1"/>
  <c r="AO45" i="1"/>
  <c r="W45" i="1"/>
  <c r="W63" i="1"/>
  <c r="AT63" i="1"/>
  <c r="AV63" i="1"/>
  <c r="W79" i="1"/>
  <c r="AU80" i="1"/>
  <c r="W80" i="1"/>
  <c r="AO83" i="1"/>
  <c r="W83" i="1"/>
  <c r="AB319" i="1"/>
  <c r="AC319" i="1" s="1"/>
  <c r="AN319" i="1"/>
  <c r="AO319" i="1" s="1"/>
  <c r="AB351" i="1"/>
  <c r="AB354" i="1"/>
  <c r="AC368" i="1"/>
  <c r="AI380" i="1"/>
  <c r="AH389" i="1"/>
  <c r="AI389" i="1" s="1"/>
  <c r="AT389" i="1"/>
  <c r="AU389" i="1" s="1"/>
  <c r="AN214" i="1"/>
  <c r="AO214" i="1" s="1"/>
  <c r="AB215" i="1"/>
  <c r="AW215" i="1" s="1"/>
  <c r="AN216" i="1"/>
  <c r="AB217" i="1"/>
  <c r="AC217" i="1" s="1"/>
  <c r="AN218" i="1"/>
  <c r="AO218" i="1" s="1"/>
  <c r="AB219" i="1"/>
  <c r="AC219" i="1" s="1"/>
  <c r="AI223" i="1"/>
  <c r="AB223" i="1"/>
  <c r="AH224" i="1"/>
  <c r="AI224" i="1" s="1"/>
  <c r="AH238" i="1"/>
  <c r="AI238" i="1" s="1"/>
  <c r="AI243" i="1"/>
  <c r="AH247" i="1"/>
  <c r="AI247" i="1" s="1"/>
  <c r="AU260" i="1"/>
  <c r="AC262" i="1"/>
  <c r="AI265" i="1"/>
  <c r="AC272" i="1"/>
  <c r="AN309" i="1"/>
  <c r="AO309" i="1" s="1"/>
  <c r="AC113" i="1"/>
  <c r="AC125" i="1"/>
  <c r="AO126" i="1"/>
  <c r="AC129" i="1"/>
  <c r="AW140" i="1"/>
  <c r="AC146" i="1"/>
  <c r="AW146" i="1"/>
  <c r="AU150" i="1"/>
  <c r="AC155" i="1"/>
  <c r="AI163" i="1"/>
  <c r="AC164" i="1"/>
  <c r="AC166" i="1"/>
  <c r="AX166" i="1" s="1"/>
  <c r="AI167" i="1"/>
  <c r="AI171" i="1"/>
  <c r="AW177" i="1"/>
  <c r="W10" i="1"/>
  <c r="AU10" i="1"/>
  <c r="W12" i="1"/>
  <c r="AU12" i="1"/>
  <c r="W14" i="1"/>
  <c r="W16" i="1"/>
  <c r="AW16" i="1"/>
  <c r="AU16" i="1"/>
  <c r="AO18" i="1"/>
  <c r="W18" i="1"/>
  <c r="AW20" i="1"/>
  <c r="AU20" i="1"/>
  <c r="AO22" i="1"/>
  <c r="W22" i="1"/>
  <c r="AW24" i="1"/>
  <c r="AU24" i="1"/>
  <c r="AC27" i="1"/>
  <c r="AO29" i="1"/>
  <c r="W29" i="1"/>
  <c r="AW31" i="1"/>
  <c r="AU31" i="1"/>
  <c r="AO34" i="1"/>
  <c r="W34" i="1"/>
  <c r="AW36" i="1"/>
  <c r="AU36" i="1"/>
  <c r="AO38" i="1"/>
  <c r="W38" i="1"/>
  <c r="AW40" i="1"/>
  <c r="AU40" i="1"/>
  <c r="AO42" i="1"/>
  <c r="W42" i="1"/>
  <c r="AW44" i="1"/>
  <c r="AU44" i="1"/>
  <c r="AO46" i="1"/>
  <c r="W46" i="1"/>
  <c r="W56" i="1"/>
  <c r="AX115" i="1"/>
  <c r="AI126" i="1"/>
  <c r="AI137" i="1"/>
  <c r="AI350" i="1"/>
  <c r="AI409" i="1"/>
  <c r="AI411" i="1"/>
  <c r="AC413" i="1"/>
  <c r="AI227" i="1"/>
  <c r="AI237" i="1"/>
  <c r="AW116" i="1"/>
  <c r="AW118" i="1"/>
  <c r="AC134" i="1"/>
  <c r="AU141" i="1"/>
  <c r="AW143" i="1"/>
  <c r="AI151" i="1"/>
  <c r="AW167" i="1"/>
  <c r="AW172" i="1"/>
  <c r="AW14" i="1"/>
  <c r="AW29" i="1"/>
  <c r="AU29" i="1"/>
  <c r="AO41" i="1"/>
  <c r="W41" i="1"/>
  <c r="AH317" i="1"/>
  <c r="AI317" i="1" s="1"/>
  <c r="AT317" i="1"/>
  <c r="AH318" i="1"/>
  <c r="AI318" i="1" s="1"/>
  <c r="AT318" i="1"/>
  <c r="AU318" i="1" s="1"/>
  <c r="AB320" i="1"/>
  <c r="AC320" i="1" s="1"/>
  <c r="AN320" i="1"/>
  <c r="AO320" i="1" s="1"/>
  <c r="AH325" i="1"/>
  <c r="AI325" i="1" s="1"/>
  <c r="AT325" i="1"/>
  <c r="AU325" i="1" s="1"/>
  <c r="AH349" i="1"/>
  <c r="AI349" i="1" s="1"/>
  <c r="AT349" i="1"/>
  <c r="AI378" i="1"/>
  <c r="AU414" i="1"/>
  <c r="AB229" i="1"/>
  <c r="AC229" i="1" s="1"/>
  <c r="AN229" i="1"/>
  <c r="AO229" i="1" s="1"/>
  <c r="AB230" i="1"/>
  <c r="AC230" i="1" s="1"/>
  <c r="AN230" i="1"/>
  <c r="AO230" i="1" s="1"/>
  <c r="AB231" i="1"/>
  <c r="AC231" i="1" s="1"/>
  <c r="AN231" i="1"/>
  <c r="AO231" i="1" s="1"/>
  <c r="AB232" i="1"/>
  <c r="AN232" i="1"/>
  <c r="AO232" i="1" s="1"/>
  <c r="AB233" i="1"/>
  <c r="AC233" i="1" s="1"/>
  <c r="AN233" i="1"/>
  <c r="AB234" i="1"/>
  <c r="AC234" i="1" s="1"/>
  <c r="AN234" i="1"/>
  <c r="AB235" i="1"/>
  <c r="AH236" i="1"/>
  <c r="AI236" i="1" s="1"/>
  <c r="AI241" i="1"/>
  <c r="AH245" i="1"/>
  <c r="AI245" i="1" s="1"/>
  <c r="AC275" i="1"/>
  <c r="AU296" i="1"/>
  <c r="AI113" i="1"/>
  <c r="AW115" i="1"/>
  <c r="AW120" i="1"/>
  <c r="AU121" i="1"/>
  <c r="W122" i="1"/>
  <c r="AW123" i="1"/>
  <c r="AW126" i="1"/>
  <c r="AI129" i="1"/>
  <c r="AW131" i="1"/>
  <c r="AW136" i="1"/>
  <c r="AU137" i="1"/>
  <c r="W138" i="1"/>
  <c r="AW139" i="1"/>
  <c r="AO141" i="1"/>
  <c r="AW144" i="1"/>
  <c r="AI146" i="1"/>
  <c r="AO151" i="1"/>
  <c r="W163" i="1"/>
  <c r="AW164" i="1"/>
  <c r="AW9" i="1"/>
  <c r="AW11" i="1"/>
  <c r="AW13" i="1"/>
  <c r="AW15" i="1"/>
  <c r="AW17" i="1"/>
  <c r="AU17" i="1"/>
  <c r="AO19" i="1"/>
  <c r="W19" i="1"/>
  <c r="AW21" i="1"/>
  <c r="AU21" i="1"/>
  <c r="AO23" i="1"/>
  <c r="W23" i="1"/>
  <c r="AW25" i="1"/>
  <c r="AU25" i="1"/>
  <c r="AO31" i="1"/>
  <c r="W31" i="1"/>
  <c r="AW33" i="1"/>
  <c r="AU33" i="1"/>
  <c r="AO35" i="1"/>
  <c r="W35" i="1"/>
  <c r="AW37" i="1"/>
  <c r="AU37" i="1"/>
  <c r="AO39" i="1"/>
  <c r="W39" i="1"/>
  <c r="AW41" i="1"/>
  <c r="AU41" i="1"/>
  <c r="AO43" i="1"/>
  <c r="W43" i="1"/>
  <c r="AW45" i="1"/>
  <c r="AU45" i="1"/>
  <c r="AO47" i="1"/>
  <c r="AX47" i="1" s="1"/>
  <c r="W47" i="1"/>
  <c r="AU53" i="1"/>
  <c r="W53" i="1"/>
  <c r="AO57" i="1"/>
  <c r="W57" i="1"/>
  <c r="AU145" i="1"/>
  <c r="AC151" i="1"/>
  <c r="AW151" i="1"/>
  <c r="AW156" i="1"/>
  <c r="AO167" i="1"/>
  <c r="AI169" i="1"/>
  <c r="AC174" i="1"/>
  <c r="AO186" i="1"/>
  <c r="AB193" i="1"/>
  <c r="AC193" i="1" s="1"/>
  <c r="W9" i="1"/>
  <c r="AU9" i="1"/>
  <c r="W11" i="1"/>
  <c r="AU11" i="1"/>
  <c r="W13" i="1"/>
  <c r="AU13" i="1"/>
  <c r="W15" i="1"/>
  <c r="AU15" i="1"/>
  <c r="AI17" i="1"/>
  <c r="AW18" i="1"/>
  <c r="AU18" i="1"/>
  <c r="AO20" i="1"/>
  <c r="W20" i="1"/>
  <c r="AI21" i="1"/>
  <c r="AW22" i="1"/>
  <c r="AU22" i="1"/>
  <c r="AO24" i="1"/>
  <c r="W24" i="1"/>
  <c r="AI25" i="1"/>
  <c r="AW27" i="1"/>
  <c r="AU27" i="1"/>
  <c r="AC31" i="1"/>
  <c r="AO33" i="1"/>
  <c r="W33" i="1"/>
  <c r="AW34" i="1"/>
  <c r="AU34" i="1"/>
  <c r="AO36" i="1"/>
  <c r="W36" i="1"/>
  <c r="AI37" i="1"/>
  <c r="AW38" i="1"/>
  <c r="AU38" i="1"/>
  <c r="AO40" i="1"/>
  <c r="W40" i="1"/>
  <c r="AI41" i="1"/>
  <c r="AW42" i="1"/>
  <c r="AU42" i="1"/>
  <c r="AO44" i="1"/>
  <c r="AX44" i="1" s="1"/>
  <c r="W44" i="1"/>
  <c r="AI45" i="1"/>
  <c r="AW46" i="1"/>
  <c r="AU46" i="1"/>
  <c r="AU49" i="1"/>
  <c r="W49" i="1"/>
  <c r="AT56" i="1"/>
  <c r="AV56" i="1"/>
  <c r="W68" i="1"/>
  <c r="AO68" i="1"/>
  <c r="AU48" i="1"/>
  <c r="W48" i="1"/>
  <c r="AW49" i="1"/>
  <c r="AO51" i="1"/>
  <c r="AU52" i="1"/>
  <c r="W52" i="1"/>
  <c r="AW53" i="1"/>
  <c r="AO55" i="1"/>
  <c r="AU59" i="1"/>
  <c r="W59" i="1"/>
  <c r="W60" i="1"/>
  <c r="AV60" i="1"/>
  <c r="AC61" i="1"/>
  <c r="AW61" i="1"/>
  <c r="AU61" i="1"/>
  <c r="AN64" i="1"/>
  <c r="AO64" i="1" s="1"/>
  <c r="AV64" i="1"/>
  <c r="AV67" i="1"/>
  <c r="AV68" i="1"/>
  <c r="AC69" i="1"/>
  <c r="AW69" i="1"/>
  <c r="AU69" i="1"/>
  <c r="AO73" i="1"/>
  <c r="AX73" i="1" s="1"/>
  <c r="W73" i="1"/>
  <c r="AO93" i="1"/>
  <c r="W93" i="1"/>
  <c r="W94" i="1"/>
  <c r="W105" i="1"/>
  <c r="AB396" i="1"/>
  <c r="AC396" i="1" s="1"/>
  <c r="AB397" i="1"/>
  <c r="AC397" i="1" s="1"/>
  <c r="AN397" i="1"/>
  <c r="AC400" i="1"/>
  <c r="AC405" i="1"/>
  <c r="AW407" i="1"/>
  <c r="AU408" i="1"/>
  <c r="AI412" i="1"/>
  <c r="AU415" i="1"/>
  <c r="AB213" i="1"/>
  <c r="AW213" i="1" s="1"/>
  <c r="AT215" i="1"/>
  <c r="AT217" i="1"/>
  <c r="AT219" i="1"/>
  <c r="AU219" i="1" s="1"/>
  <c r="AI225" i="1"/>
  <c r="AC232" i="1"/>
  <c r="AI244" i="1"/>
  <c r="AU262" i="1"/>
  <c r="AI264" i="1"/>
  <c r="AO269" i="1"/>
  <c r="AC297" i="1"/>
  <c r="AT299" i="1"/>
  <c r="AU299" i="1" s="1"/>
  <c r="AN308" i="1"/>
  <c r="AO308" i="1" s="1"/>
  <c r="AT309" i="1"/>
  <c r="AH310" i="1"/>
  <c r="AI310" i="1" s="1"/>
  <c r="AW119" i="1"/>
  <c r="AO120" i="1"/>
  <c r="AC123" i="1"/>
  <c r="AW135" i="1"/>
  <c r="AO136" i="1"/>
  <c r="AW147" i="1"/>
  <c r="AW152" i="1"/>
  <c r="AW153" i="1"/>
  <c r="AO162" i="1"/>
  <c r="AW168" i="1"/>
  <c r="AW169" i="1"/>
  <c r="AO181" i="1"/>
  <c r="AO190" i="1"/>
  <c r="AN200" i="1"/>
  <c r="AO200" i="1" s="1"/>
  <c r="AB203" i="1"/>
  <c r="AC203" i="1" s="1"/>
  <c r="AN208" i="1"/>
  <c r="AO208" i="1" s="1"/>
  <c r="AW26" i="1"/>
  <c r="AW28" i="1"/>
  <c r="AW30" i="1"/>
  <c r="AW32" i="1"/>
  <c r="AI48" i="1"/>
  <c r="AW48" i="1"/>
  <c r="AO50" i="1"/>
  <c r="AU51" i="1"/>
  <c r="W51" i="1"/>
  <c r="AI52" i="1"/>
  <c r="AW52" i="1"/>
  <c r="AO54" i="1"/>
  <c r="AU55" i="1"/>
  <c r="W55" i="1"/>
  <c r="AW57" i="1"/>
  <c r="AW62" i="1"/>
  <c r="AO65" i="1"/>
  <c r="W65" i="1"/>
  <c r="AO75" i="1"/>
  <c r="W75" i="1"/>
  <c r="W87" i="1"/>
  <c r="AW88" i="1"/>
  <c r="AU88" i="1"/>
  <c r="AI296" i="1"/>
  <c r="AN312" i="1"/>
  <c r="AO312" i="1" s="1"/>
  <c r="AB313" i="1"/>
  <c r="AC313" i="1" s="1"/>
  <c r="AN314" i="1"/>
  <c r="AO314" i="1" s="1"/>
  <c r="AO111" i="1"/>
  <c r="AW111" i="1"/>
  <c r="AW114" i="1"/>
  <c r="AC119" i="1"/>
  <c r="AX119" i="1" s="1"/>
  <c r="AI123" i="1"/>
  <c r="AU123" i="1"/>
  <c r="AO127" i="1"/>
  <c r="AW127" i="1"/>
  <c r="AW130" i="1"/>
  <c r="AC135" i="1"/>
  <c r="AX135" i="1" s="1"/>
  <c r="AI139" i="1"/>
  <c r="AC142" i="1"/>
  <c r="W142" i="1"/>
  <c r="AI144" i="1"/>
  <c r="AC152" i="1"/>
  <c r="AO152" i="1"/>
  <c r="AC154" i="1"/>
  <c r="AO154" i="1"/>
  <c r="AC156" i="1"/>
  <c r="W156" i="1"/>
  <c r="AC168" i="1"/>
  <c r="AO168" i="1"/>
  <c r="AC170" i="1"/>
  <c r="AO170" i="1"/>
  <c r="AC172" i="1"/>
  <c r="AO172" i="1"/>
  <c r="AC175" i="1"/>
  <c r="AI175" i="1"/>
  <c r="AW176" i="1"/>
  <c r="AC179" i="1"/>
  <c r="AO179" i="1"/>
  <c r="AC180" i="1"/>
  <c r="AC182" i="1"/>
  <c r="AI182" i="1"/>
  <c r="AI186" i="1"/>
  <c r="W188" i="1"/>
  <c r="AO188" i="1"/>
  <c r="AW189" i="1"/>
  <c r="AH210" i="1"/>
  <c r="AI210" i="1" s="1"/>
  <c r="AT210" i="1"/>
  <c r="AU210" i="1" s="1"/>
  <c r="W26" i="1"/>
  <c r="W28" i="1"/>
  <c r="W30" i="1"/>
  <c r="W32" i="1"/>
  <c r="AW47" i="1"/>
  <c r="AU50" i="1"/>
  <c r="W50" i="1"/>
  <c r="AI51" i="1"/>
  <c r="AW51" i="1"/>
  <c r="AU54" i="1"/>
  <c r="W54" i="1"/>
  <c r="AI55" i="1"/>
  <c r="AW55" i="1"/>
  <c r="AU57" i="1"/>
  <c r="AU58" i="1"/>
  <c r="W58" i="1"/>
  <c r="AV59" i="1"/>
  <c r="AO61" i="1"/>
  <c r="W61" i="1"/>
  <c r="AI62" i="1"/>
  <c r="AO69" i="1"/>
  <c r="W71" i="1"/>
  <c r="AT71" i="1"/>
  <c r="AV71" i="1"/>
  <c r="W97" i="1"/>
  <c r="AI58" i="1"/>
  <c r="AU62" i="1"/>
  <c r="W62" i="1"/>
  <c r="AI63" i="1"/>
  <c r="W64" i="1"/>
  <c r="AI66" i="1"/>
  <c r="AO67" i="1"/>
  <c r="W69" i="1"/>
  <c r="AU70" i="1"/>
  <c r="W70" i="1"/>
  <c r="AI71" i="1"/>
  <c r="W72" i="1"/>
  <c r="AU78" i="1"/>
  <c r="AU86" i="1"/>
  <c r="AI88" i="1"/>
  <c r="W90" i="1"/>
  <c r="AW91" i="1"/>
  <c r="AU96" i="1"/>
  <c r="W96" i="1"/>
  <c r="AW65" i="1"/>
  <c r="AC67" i="1"/>
  <c r="AU67" i="1"/>
  <c r="W67" i="1"/>
  <c r="AW70" i="1"/>
  <c r="AV72" i="1"/>
  <c r="AW73" i="1"/>
  <c r="AN74" i="1"/>
  <c r="AO74" i="1" s="1"/>
  <c r="AV74" i="1"/>
  <c r="AV77" i="1"/>
  <c r="W78" i="1"/>
  <c r="W81" i="1"/>
  <c r="AT81" i="1"/>
  <c r="AW81" i="1" s="1"/>
  <c r="AV81" i="1"/>
  <c r="AN82" i="1"/>
  <c r="AO82" i="1" s="1"/>
  <c r="AV82" i="1"/>
  <c r="AV85" i="1"/>
  <c r="AO89" i="1"/>
  <c r="W89" i="1"/>
  <c r="W91" i="1"/>
  <c r="AW92" i="1"/>
  <c r="AU92" i="1"/>
  <c r="AT100" i="1"/>
  <c r="AV100" i="1"/>
  <c r="AU66" i="1"/>
  <c r="W66" i="1"/>
  <c r="AI70" i="1"/>
  <c r="AW76" i="1"/>
  <c r="AW79" i="1"/>
  <c r="AW84" i="1"/>
  <c r="AW87" i="1"/>
  <c r="AI92" i="1"/>
  <c r="W98" i="1"/>
  <c r="AT101" i="1"/>
  <c r="AU101" i="1" s="1"/>
  <c r="AV101" i="1"/>
  <c r="W102" i="1"/>
  <c r="W106" i="1"/>
  <c r="AT108" i="1"/>
  <c r="AV108" i="1"/>
  <c r="AC195" i="1"/>
  <c r="AI206" i="1"/>
  <c r="AW75" i="1"/>
  <c r="AO76" i="1"/>
  <c r="AU77" i="1"/>
  <c r="W77" i="1"/>
  <c r="AC80" i="1"/>
  <c r="AW80" i="1"/>
  <c r="AW83" i="1"/>
  <c r="AO84" i="1"/>
  <c r="AU85" i="1"/>
  <c r="W85" i="1"/>
  <c r="W88" i="1"/>
  <c r="AW89" i="1"/>
  <c r="W92" i="1"/>
  <c r="AW93" i="1"/>
  <c r="W95" i="1"/>
  <c r="AV95" i="1"/>
  <c r="AN98" i="1"/>
  <c r="AO98" i="1" s="1"/>
  <c r="AV98" i="1"/>
  <c r="AU100" i="1"/>
  <c r="W100" i="1"/>
  <c r="AU104" i="1"/>
  <c r="W104" i="1"/>
  <c r="AT109" i="1"/>
  <c r="AU109" i="1" s="1"/>
  <c r="AV109" i="1"/>
  <c r="W110" i="1"/>
  <c r="AN191" i="1"/>
  <c r="AO191" i="1" s="1"/>
  <c r="AT192" i="1"/>
  <c r="AU192" i="1" s="1"/>
  <c r="AI195" i="1"/>
  <c r="AN196" i="1"/>
  <c r="AO196" i="1" s="1"/>
  <c r="AH199" i="1"/>
  <c r="AI199" i="1" s="1"/>
  <c r="AT199" i="1"/>
  <c r="AU199" i="1" s="1"/>
  <c r="AH205" i="1"/>
  <c r="AI205" i="1" s="1"/>
  <c r="AB206" i="1"/>
  <c r="AC206" i="1" s="1"/>
  <c r="AB211" i="1"/>
  <c r="AC211" i="1" s="1"/>
  <c r="AN211" i="1"/>
  <c r="AO211" i="1" s="1"/>
  <c r="AH212" i="1"/>
  <c r="AI212" i="1" s="1"/>
  <c r="AU75" i="1"/>
  <c r="AU76" i="1"/>
  <c r="W76" i="1"/>
  <c r="AI77" i="1"/>
  <c r="AI80" i="1"/>
  <c r="AO81" i="1"/>
  <c r="AU83" i="1"/>
  <c r="AU84" i="1"/>
  <c r="W84" i="1"/>
  <c r="AI85" i="1"/>
  <c r="AU89" i="1"/>
  <c r="AW90" i="1"/>
  <c r="AU93" i="1"/>
  <c r="W103" i="1"/>
  <c r="AV103" i="1"/>
  <c r="AN106" i="1"/>
  <c r="AO106" i="1" s="1"/>
  <c r="AV106" i="1"/>
  <c r="W108" i="1"/>
  <c r="AO97" i="1"/>
  <c r="AT97" i="1"/>
  <c r="AV97" i="1"/>
  <c r="AC99" i="1"/>
  <c r="W101" i="1"/>
  <c r="AO105" i="1"/>
  <c r="AT105" i="1"/>
  <c r="AU105" i="1" s="1"/>
  <c r="AV105" i="1"/>
  <c r="AC107" i="1"/>
  <c r="W109" i="1"/>
  <c r="AN94" i="1"/>
  <c r="AO94" i="1" s="1"/>
  <c r="AV94" i="1"/>
  <c r="AH99" i="1"/>
  <c r="AI99" i="1" s="1"/>
  <c r="AV99" i="1"/>
  <c r="AN102" i="1"/>
  <c r="AO102" i="1" s="1"/>
  <c r="AV102" i="1"/>
  <c r="AH107" i="1"/>
  <c r="AI107" i="1" s="1"/>
  <c r="AV107" i="1"/>
  <c r="AN110" i="1"/>
  <c r="AO110" i="1" s="1"/>
  <c r="AV110" i="1"/>
  <c r="AT94" i="1"/>
  <c r="AN95" i="1"/>
  <c r="AO95" i="1" s="1"/>
  <c r="AH96" i="1"/>
  <c r="AB97" i="1"/>
  <c r="AC97" i="1" s="1"/>
  <c r="AT98" i="1"/>
  <c r="AU98" i="1" s="1"/>
  <c r="AN99" i="1"/>
  <c r="AH100" i="1"/>
  <c r="AI100" i="1" s="1"/>
  <c r="AB101" i="1"/>
  <c r="AC101" i="1" s="1"/>
  <c r="AT102" i="1"/>
  <c r="AN103" i="1"/>
  <c r="AO103" i="1" s="1"/>
  <c r="AH104" i="1"/>
  <c r="AW104" i="1" s="1"/>
  <c r="AB105" i="1"/>
  <c r="AC105" i="1" s="1"/>
  <c r="AT106" i="1"/>
  <c r="AN107" i="1"/>
  <c r="AH108" i="1"/>
  <c r="AI108" i="1" s="1"/>
  <c r="AB109" i="1"/>
  <c r="AC109" i="1" s="1"/>
  <c r="AT110" i="1"/>
  <c r="AW121" i="1"/>
  <c r="AW124" i="1"/>
  <c r="AW137" i="1"/>
  <c r="AO114" i="1"/>
  <c r="W114" i="1"/>
  <c r="AO130" i="1"/>
  <c r="W130" i="1"/>
  <c r="AW133" i="1"/>
  <c r="W276" i="1"/>
  <c r="AO276" i="1"/>
  <c r="W280" i="1"/>
  <c r="AO280" i="1"/>
  <c r="W282" i="1"/>
  <c r="AO282" i="1"/>
  <c r="W286" i="1"/>
  <c r="AO286" i="1"/>
  <c r="AI121" i="1"/>
  <c r="AO121" i="1"/>
  <c r="AO137" i="1"/>
  <c r="AO175" i="1"/>
  <c r="W175" i="1"/>
  <c r="AO182" i="1"/>
  <c r="W182" i="1"/>
  <c r="AW117" i="1"/>
  <c r="AO125" i="1"/>
  <c r="W125" i="1"/>
  <c r="W278" i="1"/>
  <c r="AO278" i="1"/>
  <c r="W284" i="1"/>
  <c r="AO284" i="1"/>
  <c r="AW112" i="1"/>
  <c r="AI117" i="1"/>
  <c r="AU117" i="1"/>
  <c r="AO118" i="1"/>
  <c r="W118" i="1"/>
  <c r="AW128" i="1"/>
  <c r="AI133" i="1"/>
  <c r="AU133" i="1"/>
  <c r="AO134" i="1"/>
  <c r="W134" i="1"/>
  <c r="AO159" i="1"/>
  <c r="W159" i="1"/>
  <c r="AW173" i="1"/>
  <c r="AW264" i="1"/>
  <c r="W115" i="1"/>
  <c r="AI116" i="1"/>
  <c r="AO122" i="1"/>
  <c r="AC124" i="1"/>
  <c r="W131" i="1"/>
  <c r="AI132" i="1"/>
  <c r="AO138" i="1"/>
  <c r="AU140" i="1"/>
  <c r="W140" i="1"/>
  <c r="AO142" i="1"/>
  <c r="AO146" i="1"/>
  <c r="AU148" i="1"/>
  <c r="AX148" i="1" s="1"/>
  <c r="W148" i="1"/>
  <c r="AC408" i="1"/>
  <c r="AW263" i="1"/>
  <c r="AI267" i="1"/>
  <c r="AW270" i="1"/>
  <c r="AU287" i="1"/>
  <c r="AU112" i="1"/>
  <c r="W112" i="1"/>
  <c r="W113" i="1"/>
  <c r="AW125" i="1"/>
  <c r="AU128" i="1"/>
  <c r="W128" i="1"/>
  <c r="W129" i="1"/>
  <c r="AU139" i="1"/>
  <c r="W139" i="1"/>
  <c r="AU143" i="1"/>
  <c r="W143" i="1"/>
  <c r="AU144" i="1"/>
  <c r="W144" i="1"/>
  <c r="AU147" i="1"/>
  <c r="W147" i="1"/>
  <c r="AC149" i="1"/>
  <c r="AW158" i="1"/>
  <c r="AU164" i="1"/>
  <c r="W164" i="1"/>
  <c r="W166" i="1"/>
  <c r="W168" i="1"/>
  <c r="W170" i="1"/>
  <c r="AO171" i="1"/>
  <c r="W171" i="1"/>
  <c r="W172" i="1"/>
  <c r="AU174" i="1"/>
  <c r="W174" i="1"/>
  <c r="AI178" i="1"/>
  <c r="AW178" i="1"/>
  <c r="AW182" i="1"/>
  <c r="AU185" i="1"/>
  <c r="W185" i="1"/>
  <c r="AW185" i="1"/>
  <c r="AW187" i="1"/>
  <c r="AU187" i="1"/>
  <c r="W195" i="1"/>
  <c r="W200" i="1"/>
  <c r="AO315" i="1"/>
  <c r="AO323" i="1"/>
  <c r="AI367" i="1"/>
  <c r="AI405" i="1"/>
  <c r="AI213" i="1"/>
  <c r="AI229" i="1"/>
  <c r="AU264" i="1"/>
  <c r="AU270" i="1"/>
  <c r="AW271" i="1"/>
  <c r="AW272" i="1"/>
  <c r="AW287" i="1"/>
  <c r="AI289" i="1"/>
  <c r="W111" i="1"/>
  <c r="AU111" i="1"/>
  <c r="AO116" i="1"/>
  <c r="AU118" i="1"/>
  <c r="AC120" i="1"/>
  <c r="AU124" i="1"/>
  <c r="W124" i="1"/>
  <c r="AU125" i="1"/>
  <c r="W127" i="1"/>
  <c r="AU127" i="1"/>
  <c r="AO132" i="1"/>
  <c r="AU134" i="1"/>
  <c r="AC136" i="1"/>
  <c r="AU149" i="1"/>
  <c r="W149" i="1"/>
  <c r="AW149" i="1"/>
  <c r="AU152" i="1"/>
  <c r="AO157" i="1"/>
  <c r="AW159" i="1"/>
  <c r="AU160" i="1"/>
  <c r="W160" i="1"/>
  <c r="AO161" i="1"/>
  <c r="AC162" i="1"/>
  <c r="AC165" i="1"/>
  <c r="AW174" i="1"/>
  <c r="AO178" i="1"/>
  <c r="W179" i="1"/>
  <c r="AU180" i="1"/>
  <c r="W180" i="1"/>
  <c r="AW180" i="1"/>
  <c r="AU182" i="1"/>
  <c r="AX182" i="1" s="1"/>
  <c r="AO184" i="1"/>
  <c r="W184" i="1"/>
  <c r="W186" i="1"/>
  <c r="AO187" i="1"/>
  <c r="W187" i="1"/>
  <c r="AU190" i="1"/>
  <c r="W190" i="1"/>
  <c r="W191" i="1"/>
  <c r="AU194" i="1"/>
  <c r="W194" i="1"/>
  <c r="W196" i="1"/>
  <c r="W197" i="1"/>
  <c r="AT201" i="1"/>
  <c r="AV201" i="1"/>
  <c r="W209" i="1"/>
  <c r="W212" i="1"/>
  <c r="AH315" i="1"/>
  <c r="AI315" i="1" s="1"/>
  <c r="AT315" i="1"/>
  <c r="AU315" i="1" s="1"/>
  <c r="AB317" i="1"/>
  <c r="AC317" i="1" s="1"/>
  <c r="AN317" i="1"/>
  <c r="AO317" i="1" s="1"/>
  <c r="AH319" i="1"/>
  <c r="AI319" i="1" s="1"/>
  <c r="AT319" i="1"/>
  <c r="AU319" i="1" s="1"/>
  <c r="AB321" i="1"/>
  <c r="AN321" i="1"/>
  <c r="AO321" i="1" s="1"/>
  <c r="AH323" i="1"/>
  <c r="AI323" i="1" s="1"/>
  <c r="AT323" i="1"/>
  <c r="AB325" i="1"/>
  <c r="AC325" i="1" s="1"/>
  <c r="AN325" i="1"/>
  <c r="AW325" i="1" s="1"/>
  <c r="AH356" i="1"/>
  <c r="AI356" i="1" s="1"/>
  <c r="AC366" i="1"/>
  <c r="AC369" i="1"/>
  <c r="AT369" i="1"/>
  <c r="AU369" i="1" s="1"/>
  <c r="AN370" i="1"/>
  <c r="AO370" i="1" s="1"/>
  <c r="AI373" i="1"/>
  <c r="AT373" i="1"/>
  <c r="AN374" i="1"/>
  <c r="AO374" i="1" s="1"/>
  <c r="AO379" i="1"/>
  <c r="AB390" i="1"/>
  <c r="AC390" i="1" s="1"/>
  <c r="AH391" i="1"/>
  <c r="AT391" i="1"/>
  <c r="AU391" i="1" s="1"/>
  <c r="AU400" i="1"/>
  <c r="AU402" i="1"/>
  <c r="AU409" i="1"/>
  <c r="AU410" i="1"/>
  <c r="AI215" i="1"/>
  <c r="AI217" i="1"/>
  <c r="AI219" i="1"/>
  <c r="AT225" i="1"/>
  <c r="AU225" i="1" s="1"/>
  <c r="AI232" i="1"/>
  <c r="AI235" i="1"/>
  <c r="AO272" i="1"/>
  <c r="AO273" i="1"/>
  <c r="AC274" i="1"/>
  <c r="AI276" i="1"/>
  <c r="AI278" i="1"/>
  <c r="AI280" i="1"/>
  <c r="AI282" i="1"/>
  <c r="AI284" i="1"/>
  <c r="AI286" i="1"/>
  <c r="AI287" i="1"/>
  <c r="AO289" i="1"/>
  <c r="AT303" i="1"/>
  <c r="AU303" i="1" s="1"/>
  <c r="W310" i="1"/>
  <c r="AO112" i="1"/>
  <c r="AU114" i="1"/>
  <c r="AC116" i="1"/>
  <c r="AU120" i="1"/>
  <c r="W120" i="1"/>
  <c r="W121" i="1"/>
  <c r="W123" i="1"/>
  <c r="AI124" i="1"/>
  <c r="AO128" i="1"/>
  <c r="AU130" i="1"/>
  <c r="AC132" i="1"/>
  <c r="AU136" i="1"/>
  <c r="W136" i="1"/>
  <c r="W137" i="1"/>
  <c r="AC139" i="1"/>
  <c r="AO139" i="1"/>
  <c r="AO140" i="1"/>
  <c r="AW141" i="1"/>
  <c r="AC143" i="1"/>
  <c r="AO143" i="1"/>
  <c r="AO144" i="1"/>
  <c r="AW145" i="1"/>
  <c r="AC147" i="1"/>
  <c r="AO147" i="1"/>
  <c r="AW150" i="1"/>
  <c r="AU153" i="1"/>
  <c r="W153" i="1"/>
  <c r="AW155" i="1"/>
  <c r="AU155" i="1"/>
  <c r="AO156" i="1"/>
  <c r="AU159" i="1"/>
  <c r="AU162" i="1"/>
  <c r="W162" i="1"/>
  <c r="AU165" i="1"/>
  <c r="W165" i="1"/>
  <c r="AW165" i="1"/>
  <c r="AU168" i="1"/>
  <c r="AI172" i="1"/>
  <c r="AO173" i="1"/>
  <c r="AW175" i="1"/>
  <c r="AU176" i="1"/>
  <c r="AX176" i="1" s="1"/>
  <c r="W176" i="1"/>
  <c r="AO177" i="1"/>
  <c r="AC178" i="1"/>
  <c r="AC181" i="1"/>
  <c r="AW184" i="1"/>
  <c r="W192" i="1"/>
  <c r="AV198" i="1"/>
  <c r="W208" i="1"/>
  <c r="AH316" i="1"/>
  <c r="AI316" i="1" s="1"/>
  <c r="AT316" i="1"/>
  <c r="AB318" i="1"/>
  <c r="AC318" i="1" s="1"/>
  <c r="AN318" i="1"/>
  <c r="AH320" i="1"/>
  <c r="AI320" i="1" s="1"/>
  <c r="AT320" i="1"/>
  <c r="AU320" i="1" s="1"/>
  <c r="AB322" i="1"/>
  <c r="AC322" i="1" s="1"/>
  <c r="AN322" i="1"/>
  <c r="AO322" i="1" s="1"/>
  <c r="AH324" i="1"/>
  <c r="AI324" i="1" s="1"/>
  <c r="AT324" i="1"/>
  <c r="AO325" i="1"/>
  <c r="AH351" i="1"/>
  <c r="AW351" i="1" s="1"/>
  <c r="AT354" i="1"/>
  <c r="AH355" i="1"/>
  <c r="AI355" i="1" s="1"/>
  <c r="AO365" i="1"/>
  <c r="AO368" i="1"/>
  <c r="AB371" i="1"/>
  <c r="AH372" i="1"/>
  <c r="AB375" i="1"/>
  <c r="AW375" i="1" s="1"/>
  <c r="AU379" i="1"/>
  <c r="AT396" i="1"/>
  <c r="AI402" i="1"/>
  <c r="AO403" i="1"/>
  <c r="AU405" i="1"/>
  <c r="AU407" i="1"/>
  <c r="AH220" i="1"/>
  <c r="AI220" i="1" s="1"/>
  <c r="AH222" i="1"/>
  <c r="AI222" i="1" s="1"/>
  <c r="AB225" i="1"/>
  <c r="AH226" i="1"/>
  <c r="AI226" i="1" s="1"/>
  <c r="AH240" i="1"/>
  <c r="AI240" i="1" s="1"/>
  <c r="AH250" i="1"/>
  <c r="AH251" i="1"/>
  <c r="AI251" i="1" s="1"/>
  <c r="AH252" i="1"/>
  <c r="AI252" i="1" s="1"/>
  <c r="AH253" i="1"/>
  <c r="AI253" i="1" s="1"/>
  <c r="AH254" i="1"/>
  <c r="AI254" i="1" s="1"/>
  <c r="AH256" i="1"/>
  <c r="AI256" i="1" s="1"/>
  <c r="AI260" i="1"/>
  <c r="AI270" i="1"/>
  <c r="AX270" i="1" s="1"/>
  <c r="AW273" i="1"/>
  <c r="AO295" i="1"/>
  <c r="AW295" i="1"/>
  <c r="AT301" i="1"/>
  <c r="AU301" i="1" s="1"/>
  <c r="W308" i="1"/>
  <c r="AB308" i="1"/>
  <c r="AC308" i="1" s="1"/>
  <c r="AH311" i="1"/>
  <c r="AI311" i="1" s="1"/>
  <c r="AT311" i="1"/>
  <c r="AU311" i="1" s="1"/>
  <c r="W313" i="1"/>
  <c r="AC112" i="1"/>
  <c r="AW113" i="1"/>
  <c r="AU116" i="1"/>
  <c r="W116" i="1"/>
  <c r="W117" i="1"/>
  <c r="W119" i="1"/>
  <c r="AI120" i="1"/>
  <c r="W126" i="1"/>
  <c r="AC128" i="1"/>
  <c r="AW129" i="1"/>
  <c r="AU132" i="1"/>
  <c r="W132" i="1"/>
  <c r="W133" i="1"/>
  <c r="W135" i="1"/>
  <c r="AI136" i="1"/>
  <c r="AC140" i="1"/>
  <c r="W141" i="1"/>
  <c r="AC144" i="1"/>
  <c r="W145" i="1"/>
  <c r="AW148" i="1"/>
  <c r="W150" i="1"/>
  <c r="W152" i="1"/>
  <c r="W154" i="1"/>
  <c r="AO155" i="1"/>
  <c r="W155" i="1"/>
  <c r="AI158" i="1"/>
  <c r="AU158" i="1"/>
  <c r="W158" i="1"/>
  <c r="AC160" i="1"/>
  <c r="AI162" i="1"/>
  <c r="AW162" i="1"/>
  <c r="AW166" i="1"/>
  <c r="AU169" i="1"/>
  <c r="W169" i="1"/>
  <c r="AW171" i="1"/>
  <c r="AU171" i="1"/>
  <c r="AU175" i="1"/>
  <c r="AU178" i="1"/>
  <c r="W178" i="1"/>
  <c r="AU181" i="1"/>
  <c r="W181" i="1"/>
  <c r="AW181" i="1"/>
  <c r="AU184" i="1"/>
  <c r="AI188" i="1"/>
  <c r="AX188" i="1" s="1"/>
  <c r="AO189" i="1"/>
  <c r="AC190" i="1"/>
  <c r="W198" i="1"/>
  <c r="W205" i="1"/>
  <c r="AT205" i="1"/>
  <c r="AU205" i="1" s="1"/>
  <c r="AV205" i="1"/>
  <c r="AB392" i="1"/>
  <c r="AC392" i="1" s="1"/>
  <c r="AN392" i="1"/>
  <c r="AO392" i="1" s="1"/>
  <c r="AH395" i="1"/>
  <c r="AI395" i="1" s="1"/>
  <c r="AC399" i="1"/>
  <c r="AU403" i="1"/>
  <c r="AO404" i="1"/>
  <c r="AW413" i="1"/>
  <c r="AH214" i="1"/>
  <c r="AH216" i="1"/>
  <c r="AW216" i="1" s="1"/>
  <c r="AH218" i="1"/>
  <c r="AI218" i="1" s="1"/>
  <c r="AI221" i="1"/>
  <c r="AB221" i="1"/>
  <c r="AC221" i="1" s="1"/>
  <c r="AT221" i="1"/>
  <c r="AN222" i="1"/>
  <c r="AO222" i="1" s="1"/>
  <c r="AO234" i="1"/>
  <c r="AH248" i="1"/>
  <c r="AI248" i="1" s="1"/>
  <c r="AH249" i="1"/>
  <c r="AI249" i="1" s="1"/>
  <c r="AW262" i="1"/>
  <c r="AW265" i="1"/>
  <c r="AC287" i="1"/>
  <c r="AO290" i="1"/>
  <c r="AO291" i="1"/>
  <c r="AO292" i="1"/>
  <c r="AO293" i="1"/>
  <c r="AO294" i="1"/>
  <c r="AI295" i="1"/>
  <c r="AH298" i="1"/>
  <c r="AI298" i="1" s="1"/>
  <c r="AH300" i="1"/>
  <c r="AI300" i="1" s="1"/>
  <c r="AH302" i="1"/>
  <c r="AI302" i="1" s="1"/>
  <c r="AH304" i="1"/>
  <c r="AI304" i="1" s="1"/>
  <c r="W305" i="1"/>
  <c r="W307" i="1"/>
  <c r="AB309" i="1"/>
  <c r="AC309" i="1" s="1"/>
  <c r="AT310" i="1"/>
  <c r="W312" i="1"/>
  <c r="AB312" i="1"/>
  <c r="AC312" i="1" s="1"/>
  <c r="AT312" i="1"/>
  <c r="AU312" i="1" s="1"/>
  <c r="AH313" i="1"/>
  <c r="W314" i="1"/>
  <c r="AB314" i="1"/>
  <c r="AI149" i="1"/>
  <c r="AO153" i="1"/>
  <c r="AC157" i="1"/>
  <c r="AU161" i="1"/>
  <c r="W161" i="1"/>
  <c r="AI165" i="1"/>
  <c r="AO169" i="1"/>
  <c r="AC173" i="1"/>
  <c r="AU177" i="1"/>
  <c r="W177" i="1"/>
  <c r="AI181" i="1"/>
  <c r="AO185" i="1"/>
  <c r="AC189" i="1"/>
  <c r="AW190" i="1"/>
  <c r="AV191" i="1"/>
  <c r="AT191" i="1"/>
  <c r="AV194" i="1"/>
  <c r="AV195" i="1"/>
  <c r="AT195" i="1"/>
  <c r="AW195" i="1" s="1"/>
  <c r="W201" i="1"/>
  <c r="AN202" i="1"/>
  <c r="AO202" i="1" s="1"/>
  <c r="AV202" i="1"/>
  <c r="W203" i="1"/>
  <c r="AV204" i="1"/>
  <c r="W151" i="1"/>
  <c r="AC153" i="1"/>
  <c r="AW154" i="1"/>
  <c r="AU157" i="1"/>
  <c r="W157" i="1"/>
  <c r="AI161" i="1"/>
  <c r="W167" i="1"/>
  <c r="AC169" i="1"/>
  <c r="AW170" i="1"/>
  <c r="AU173" i="1"/>
  <c r="W173" i="1"/>
  <c r="AI177" i="1"/>
  <c r="W183" i="1"/>
  <c r="AC185" i="1"/>
  <c r="AW186" i="1"/>
  <c r="AU189" i="1"/>
  <c r="W189" i="1"/>
  <c r="AI197" i="1"/>
  <c r="AN197" i="1"/>
  <c r="AO197" i="1" s="1"/>
  <c r="AV199" i="1"/>
  <c r="W204" i="1"/>
  <c r="AU207" i="1"/>
  <c r="W207" i="1"/>
  <c r="W211" i="1"/>
  <c r="AB192" i="1"/>
  <c r="AC192" i="1" s="1"/>
  <c r="AH193" i="1"/>
  <c r="AI193" i="1" s="1"/>
  <c r="AV193" i="1"/>
  <c r="AN194" i="1"/>
  <c r="AW194" i="1" s="1"/>
  <c r="AB196" i="1"/>
  <c r="AC196" i="1" s="1"/>
  <c r="AT196" i="1"/>
  <c r="AU196" i="1" s="1"/>
  <c r="AV196" i="1"/>
  <c r="AH198" i="1"/>
  <c r="AI198" i="1" s="1"/>
  <c r="AT200" i="1"/>
  <c r="AV200" i="1"/>
  <c r="AI201" i="1"/>
  <c r="W202" i="1"/>
  <c r="W206" i="1"/>
  <c r="AV206" i="1"/>
  <c r="W210" i="1"/>
  <c r="AV210" i="1"/>
  <c r="AO296" i="1"/>
  <c r="AN298" i="1"/>
  <c r="AO298" i="1" s="1"/>
  <c r="AB299" i="1"/>
  <c r="AC299" i="1" s="1"/>
  <c r="AN300" i="1"/>
  <c r="AO300" i="1" s="1"/>
  <c r="AB301" i="1"/>
  <c r="AC301" i="1" s="1"/>
  <c r="AN302" i="1"/>
  <c r="AO302" i="1" s="1"/>
  <c r="AB303" i="1"/>
  <c r="AC303" i="1" s="1"/>
  <c r="AN304" i="1"/>
  <c r="AO304" i="1" s="1"/>
  <c r="AB305" i="1"/>
  <c r="AC305" i="1" s="1"/>
  <c r="AN306" i="1"/>
  <c r="AO306" i="1" s="1"/>
  <c r="AB307" i="1"/>
  <c r="AC307" i="1" s="1"/>
  <c r="AN307" i="1"/>
  <c r="AO307" i="1" s="1"/>
  <c r="AH308" i="1"/>
  <c r="AI308" i="1" s="1"/>
  <c r="AT308" i="1"/>
  <c r="AU308" i="1" s="1"/>
  <c r="AH309" i="1"/>
  <c r="AI309" i="1" s="1"/>
  <c r="AB311" i="1"/>
  <c r="AC311" i="1" s="1"/>
  <c r="AN311" i="1"/>
  <c r="AO311" i="1" s="1"/>
  <c r="AH312" i="1"/>
  <c r="AI312" i="1" s="1"/>
  <c r="AN313" i="1"/>
  <c r="AO313" i="1" s="1"/>
  <c r="AT197" i="1"/>
  <c r="AV197" i="1"/>
  <c r="AN198" i="1"/>
  <c r="AO198" i="1" s="1"/>
  <c r="AB199" i="1"/>
  <c r="AC199" i="1" s="1"/>
  <c r="AB204" i="1"/>
  <c r="AC204" i="1" s="1"/>
  <c r="AN205" i="1"/>
  <c r="AO205" i="1" s="1"/>
  <c r="AB207" i="1"/>
  <c r="AC207" i="1" s="1"/>
  <c r="AT208" i="1"/>
  <c r="AU208" i="1" s="1"/>
  <c r="AV208" i="1"/>
  <c r="AT212" i="1"/>
  <c r="AV212" i="1"/>
  <c r="AI191" i="1"/>
  <c r="AI192" i="1"/>
  <c r="AU193" i="1"/>
  <c r="W193" i="1"/>
  <c r="AC194" i="1"/>
  <c r="AO195" i="1"/>
  <c r="AB200" i="1"/>
  <c r="AC200" i="1" s="1"/>
  <c r="AN201" i="1"/>
  <c r="AO201" i="1" s="1"/>
  <c r="AH202" i="1"/>
  <c r="AI202" i="1" s="1"/>
  <c r="AH203" i="1"/>
  <c r="AI203" i="1" s="1"/>
  <c r="AT204" i="1"/>
  <c r="AI209" i="1"/>
  <c r="AN209" i="1"/>
  <c r="AO209" i="1" s="1"/>
  <c r="AV209" i="1"/>
  <c r="AH196" i="1"/>
  <c r="AI196" i="1" s="1"/>
  <c r="AB197" i="1"/>
  <c r="AC197" i="1" s="1"/>
  <c r="AT198" i="1"/>
  <c r="AN199" i="1"/>
  <c r="AO199" i="1" s="1"/>
  <c r="AH200" i="1"/>
  <c r="AI200" i="1" s="1"/>
  <c r="AB201" i="1"/>
  <c r="AC201" i="1" s="1"/>
  <c r="AT202" i="1"/>
  <c r="AU202" i="1" s="1"/>
  <c r="AN203" i="1"/>
  <c r="AO203" i="1" s="1"/>
  <c r="AH204" i="1"/>
  <c r="AI204" i="1" s="1"/>
  <c r="AB205" i="1"/>
  <c r="AC205" i="1" s="1"/>
  <c r="AT206" i="1"/>
  <c r="AN207" i="1"/>
  <c r="AH208" i="1"/>
  <c r="AI208" i="1" s="1"/>
  <c r="AB209" i="1"/>
  <c r="AC209" i="1" s="1"/>
  <c r="AN206" i="1"/>
  <c r="AO206" i="1" s="1"/>
  <c r="AH207" i="1"/>
  <c r="AI207" i="1" s="1"/>
  <c r="AB208" i="1"/>
  <c r="AC208" i="1" s="1"/>
  <c r="AT209" i="1"/>
  <c r="AN210" i="1"/>
  <c r="AO210" i="1" s="1"/>
  <c r="AH211" i="1"/>
  <c r="AB212" i="1"/>
  <c r="AC212" i="1" s="1"/>
  <c r="AW406" i="1"/>
  <c r="AU222" i="1"/>
  <c r="W222" i="1"/>
  <c r="AV224" i="1"/>
  <c r="AN224" i="1"/>
  <c r="AW224" i="1" s="1"/>
  <c r="AV231" i="1"/>
  <c r="W237" i="1"/>
  <c r="W245" i="1"/>
  <c r="W253" i="1"/>
  <c r="W311" i="1"/>
  <c r="AU313" i="1"/>
  <c r="AI322" i="1"/>
  <c r="AH326" i="1"/>
  <c r="AI326" i="1" s="1"/>
  <c r="AT326" i="1"/>
  <c r="AU326" i="1" s="1"/>
  <c r="AB327" i="1"/>
  <c r="AC327" i="1" s="1"/>
  <c r="AN327" i="1"/>
  <c r="AO327" i="1" s="1"/>
  <c r="AH328" i="1"/>
  <c r="AI328" i="1" s="1"/>
  <c r="AT328" i="1"/>
  <c r="AU328" i="1" s="1"/>
  <c r="AB329" i="1"/>
  <c r="AC329" i="1" s="1"/>
  <c r="AN329" i="1"/>
  <c r="AO329" i="1" s="1"/>
  <c r="AH330" i="1"/>
  <c r="AI330" i="1" s="1"/>
  <c r="AT330" i="1"/>
  <c r="AU330" i="1" s="1"/>
  <c r="AB331" i="1"/>
  <c r="AC331" i="1" s="1"/>
  <c r="AN331" i="1"/>
  <c r="AO331" i="1" s="1"/>
  <c r="AH332" i="1"/>
  <c r="AI332" i="1" s="1"/>
  <c r="AT332" i="1"/>
  <c r="AU332" i="1" s="1"/>
  <c r="AB333" i="1"/>
  <c r="AN333" i="1"/>
  <c r="AO333" i="1" s="1"/>
  <c r="AH334" i="1"/>
  <c r="AI334" i="1" s="1"/>
  <c r="AT334" i="1"/>
  <c r="AB335" i="1"/>
  <c r="AC335" i="1" s="1"/>
  <c r="AN335" i="1"/>
  <c r="AO335" i="1" s="1"/>
  <c r="AH336" i="1"/>
  <c r="AI336" i="1" s="1"/>
  <c r="AT336" i="1"/>
  <c r="AB337" i="1"/>
  <c r="AC337" i="1" s="1"/>
  <c r="AN337" i="1"/>
  <c r="AO337" i="1" s="1"/>
  <c r="AH338" i="1"/>
  <c r="AI338" i="1" s="1"/>
  <c r="AT338" i="1"/>
  <c r="AU338" i="1" s="1"/>
  <c r="AB339" i="1"/>
  <c r="AC339" i="1" s="1"/>
  <c r="AN339" i="1"/>
  <c r="AO339" i="1" s="1"/>
  <c r="AH340" i="1"/>
  <c r="AI340" i="1" s="1"/>
  <c r="AT340" i="1"/>
  <c r="AB341" i="1"/>
  <c r="AC341" i="1" s="1"/>
  <c r="AN341" i="1"/>
  <c r="AO341" i="1" s="1"/>
  <c r="AH342" i="1"/>
  <c r="AI342" i="1" s="1"/>
  <c r="AT342" i="1"/>
  <c r="AU342" i="1" s="1"/>
  <c r="AB343" i="1"/>
  <c r="AC343" i="1" s="1"/>
  <c r="AN343" i="1"/>
  <c r="AO343" i="1" s="1"/>
  <c r="AH344" i="1"/>
  <c r="AT344" i="1"/>
  <c r="AU344" i="1" s="1"/>
  <c r="AB345" i="1"/>
  <c r="AC345" i="1" s="1"/>
  <c r="AN345" i="1"/>
  <c r="AO345" i="1" s="1"/>
  <c r="AH346" i="1"/>
  <c r="AI346" i="1" s="1"/>
  <c r="AT346" i="1"/>
  <c r="AU346" i="1" s="1"/>
  <c r="AB350" i="1"/>
  <c r="AN353" i="1"/>
  <c r="AO353" i="1" s="1"/>
  <c r="AW382" i="1"/>
  <c r="AW384" i="1"/>
  <c r="AW386" i="1"/>
  <c r="AI391" i="1"/>
  <c r="W401" i="1"/>
  <c r="AO401" i="1"/>
  <c r="AU216" i="1"/>
  <c r="W216" i="1"/>
  <c r="AW217" i="1"/>
  <c r="AU224" i="1"/>
  <c r="W224" i="1"/>
  <c r="AV226" i="1"/>
  <c r="AN226" i="1"/>
  <c r="AO226" i="1" s="1"/>
  <c r="AN235" i="1"/>
  <c r="AO235" i="1" s="1"/>
  <c r="AV235" i="1"/>
  <c r="W236" i="1"/>
  <c r="W244" i="1"/>
  <c r="W252" i="1"/>
  <c r="AU214" i="1"/>
  <c r="W214" i="1"/>
  <c r="AC323" i="1"/>
  <c r="AO402" i="1"/>
  <c r="W405" i="1"/>
  <c r="W411" i="1"/>
  <c r="AO411" i="1"/>
  <c r="W413" i="1"/>
  <c r="AO413" i="1"/>
  <c r="AV215" i="1"/>
  <c r="AV216" i="1"/>
  <c r="AU218" i="1"/>
  <c r="W218" i="1"/>
  <c r="AV223" i="1"/>
  <c r="AU226" i="1"/>
  <c r="W226" i="1"/>
  <c r="AV228" i="1"/>
  <c r="AN228" i="1"/>
  <c r="AW228" i="1" s="1"/>
  <c r="AT229" i="1"/>
  <c r="AV229" i="1"/>
  <c r="W262" i="1"/>
  <c r="AU263" i="1"/>
  <c r="W263" i="1"/>
  <c r="AI406" i="1"/>
  <c r="W409" i="1"/>
  <c r="AO409" i="1"/>
  <c r="AC321" i="1"/>
  <c r="AB326" i="1"/>
  <c r="AC326" i="1" s="1"/>
  <c r="AN326" i="1"/>
  <c r="AO326" i="1" s="1"/>
  <c r="AH327" i="1"/>
  <c r="AT327" i="1"/>
  <c r="AU327" i="1" s="1"/>
  <c r="AB328" i="1"/>
  <c r="AC328" i="1" s="1"/>
  <c r="AN328" i="1"/>
  <c r="AH329" i="1"/>
  <c r="AI329" i="1" s="1"/>
  <c r="AT329" i="1"/>
  <c r="AU329" i="1" s="1"/>
  <c r="AB330" i="1"/>
  <c r="AC330" i="1" s="1"/>
  <c r="AN330" i="1"/>
  <c r="AH331" i="1"/>
  <c r="AI331" i="1" s="1"/>
  <c r="AT331" i="1"/>
  <c r="AU331" i="1" s="1"/>
  <c r="AB332" i="1"/>
  <c r="AC332" i="1" s="1"/>
  <c r="AN332" i="1"/>
  <c r="AO332" i="1" s="1"/>
  <c r="AH333" i="1"/>
  <c r="AT333" i="1"/>
  <c r="AU333" i="1" s="1"/>
  <c r="AB334" i="1"/>
  <c r="AC334" i="1" s="1"/>
  <c r="AN334" i="1"/>
  <c r="AO334" i="1" s="1"/>
  <c r="AH335" i="1"/>
  <c r="AT335" i="1"/>
  <c r="AB336" i="1"/>
  <c r="AC336" i="1" s="1"/>
  <c r="AN336" i="1"/>
  <c r="AH337" i="1"/>
  <c r="AI337" i="1" s="1"/>
  <c r="AT337" i="1"/>
  <c r="AU337" i="1" s="1"/>
  <c r="AB338" i="1"/>
  <c r="AC338" i="1" s="1"/>
  <c r="AN338" i="1"/>
  <c r="AO338" i="1" s="1"/>
  <c r="AH339" i="1"/>
  <c r="AI339" i="1" s="1"/>
  <c r="AT339" i="1"/>
  <c r="AU339" i="1" s="1"/>
  <c r="AB340" i="1"/>
  <c r="AC340" i="1" s="1"/>
  <c r="AN340" i="1"/>
  <c r="AO340" i="1" s="1"/>
  <c r="AH341" i="1"/>
  <c r="AT341" i="1"/>
  <c r="AU341" i="1" s="1"/>
  <c r="AB342" i="1"/>
  <c r="AC342" i="1" s="1"/>
  <c r="AN342" i="1"/>
  <c r="AO342" i="1" s="1"/>
  <c r="AH343" i="1"/>
  <c r="AT343" i="1"/>
  <c r="AU343" i="1" s="1"/>
  <c r="AB344" i="1"/>
  <c r="AC344" i="1" s="1"/>
  <c r="AN344" i="1"/>
  <c r="AO344" i="1" s="1"/>
  <c r="AH345" i="1"/>
  <c r="AI345" i="1" s="1"/>
  <c r="AT345" i="1"/>
  <c r="AU345" i="1" s="1"/>
  <c r="AB346" i="1"/>
  <c r="AC346" i="1" s="1"/>
  <c r="AN346" i="1"/>
  <c r="AH347" i="1"/>
  <c r="AT347" i="1"/>
  <c r="AT350" i="1"/>
  <c r="AU350" i="1" s="1"/>
  <c r="AH352" i="1"/>
  <c r="AB355" i="1"/>
  <c r="AW378" i="1"/>
  <c r="AW383" i="1"/>
  <c r="AW385" i="1"/>
  <c r="AU406" i="1"/>
  <c r="W407" i="1"/>
  <c r="AO407" i="1"/>
  <c r="AC410" i="1"/>
  <c r="AW410" i="1"/>
  <c r="AC411" i="1"/>
  <c r="AV217" i="1"/>
  <c r="AV218" i="1"/>
  <c r="AU220" i="1"/>
  <c r="W220" i="1"/>
  <c r="AV225" i="1"/>
  <c r="AU228" i="1"/>
  <c r="W228" i="1"/>
  <c r="W233" i="1"/>
  <c r="AT233" i="1"/>
  <c r="AV233" i="1"/>
  <c r="AO371" i="1"/>
  <c r="AO375" i="1"/>
  <c r="AC379" i="1"/>
  <c r="AC382" i="1"/>
  <c r="AC383" i="1"/>
  <c r="AC384" i="1"/>
  <c r="AC385" i="1"/>
  <c r="AC386" i="1"/>
  <c r="AC387" i="1"/>
  <c r="AW404" i="1"/>
  <c r="AO213" i="1"/>
  <c r="AC214" i="1"/>
  <c r="AO215" i="1"/>
  <c r="AC216" i="1"/>
  <c r="AO217" i="1"/>
  <c r="AC218" i="1"/>
  <c r="AO219" i="1"/>
  <c r="AC220" i="1"/>
  <c r="AO221" i="1"/>
  <c r="AC222" i="1"/>
  <c r="AO223" i="1"/>
  <c r="AC224" i="1"/>
  <c r="AO225" i="1"/>
  <c r="AC226" i="1"/>
  <c r="AO227" i="1"/>
  <c r="AC228" i="1"/>
  <c r="AU230" i="1"/>
  <c r="W230" i="1"/>
  <c r="AV232" i="1"/>
  <c r="AU234" i="1"/>
  <c r="W234" i="1"/>
  <c r="W242" i="1"/>
  <c r="W243" i="1"/>
  <c r="W250" i="1"/>
  <c r="W251" i="1"/>
  <c r="AW259" i="1"/>
  <c r="AO287" i="1"/>
  <c r="W287" i="1"/>
  <c r="AW288" i="1"/>
  <c r="AB347" i="1"/>
  <c r="AC347" i="1" s="1"/>
  <c r="AN347" i="1"/>
  <c r="AO347" i="1" s="1"/>
  <c r="AH348" i="1"/>
  <c r="AT348" i="1"/>
  <c r="AU348" i="1" s="1"/>
  <c r="AB349" i="1"/>
  <c r="AC349" i="1" s="1"/>
  <c r="AN349" i="1"/>
  <c r="AO349" i="1" s="1"/>
  <c r="AN352" i="1"/>
  <c r="AO352" i="1" s="1"/>
  <c r="AI353" i="1"/>
  <c r="AN356" i="1"/>
  <c r="AO356" i="1" s="1"/>
  <c r="AI357" i="1"/>
  <c r="AO358" i="1"/>
  <c r="AO359" i="1"/>
  <c r="AO360" i="1"/>
  <c r="AO361" i="1"/>
  <c r="AO362" i="1"/>
  <c r="AO363" i="1"/>
  <c r="AW364" i="1"/>
  <c r="AW367" i="1"/>
  <c r="AT370" i="1"/>
  <c r="AT374" i="1"/>
  <c r="AU374" i="1" s="1"/>
  <c r="AO378" i="1"/>
  <c r="AO380" i="1"/>
  <c r="AI381" i="1"/>
  <c r="AI382" i="1"/>
  <c r="AI383" i="1"/>
  <c r="AI384" i="1"/>
  <c r="AI385" i="1"/>
  <c r="AI386" i="1"/>
  <c r="AI387" i="1"/>
  <c r="AN390" i="1"/>
  <c r="AO390" i="1" s="1"/>
  <c r="AH393" i="1"/>
  <c r="AT393" i="1"/>
  <c r="AU393" i="1" s="1"/>
  <c r="AB394" i="1"/>
  <c r="AC394" i="1" s="1"/>
  <c r="AN396" i="1"/>
  <c r="AO396" i="1" s="1"/>
  <c r="AH397" i="1"/>
  <c r="AI397" i="1" s="1"/>
  <c r="AT397" i="1"/>
  <c r="AU397" i="1" s="1"/>
  <c r="AO399" i="1"/>
  <c r="AW402" i="1"/>
  <c r="AW403" i="1"/>
  <c r="AW411" i="1"/>
  <c r="AU411" i="1"/>
  <c r="AI413" i="1"/>
  <c r="AO415" i="1"/>
  <c r="AU213" i="1"/>
  <c r="W213" i="1"/>
  <c r="AU215" i="1"/>
  <c r="W215" i="1"/>
  <c r="AU217" i="1"/>
  <c r="W217" i="1"/>
  <c r="W219" i="1"/>
  <c r="W221" i="1"/>
  <c r="AU223" i="1"/>
  <c r="W223" i="1"/>
  <c r="W225" i="1"/>
  <c r="AU227" i="1"/>
  <c r="W227" i="1"/>
  <c r="AI228" i="1"/>
  <c r="AU229" i="1"/>
  <c r="W229" i="1"/>
  <c r="W231" i="1"/>
  <c r="W235" i="1"/>
  <c r="W240" i="1"/>
  <c r="W241" i="1"/>
  <c r="W248" i="1"/>
  <c r="W249" i="1"/>
  <c r="W256" i="1"/>
  <c r="W257" i="1"/>
  <c r="W281" i="1"/>
  <c r="AW282" i="1"/>
  <c r="AU282" i="1"/>
  <c r="AB370" i="1"/>
  <c r="AC370" i="1" s="1"/>
  <c r="AH371" i="1"/>
  <c r="AW371" i="1" s="1"/>
  <c r="AN372" i="1"/>
  <c r="AO372" i="1" s="1"/>
  <c r="AB374" i="1"/>
  <c r="AC374" i="1" s="1"/>
  <c r="AC378" i="1"/>
  <c r="AC380" i="1"/>
  <c r="AO381" i="1"/>
  <c r="AO382" i="1"/>
  <c r="AO383" i="1"/>
  <c r="AO384" i="1"/>
  <c r="AO385" i="1"/>
  <c r="AO386" i="1"/>
  <c r="AO387" i="1"/>
  <c r="AT387" i="1"/>
  <c r="AW387" i="1" s="1"/>
  <c r="AB388" i="1"/>
  <c r="AC388" i="1" s="1"/>
  <c r="AN388" i="1"/>
  <c r="AO388" i="1" s="1"/>
  <c r="AN394" i="1"/>
  <c r="AO394" i="1" s="1"/>
  <c r="AW398" i="1"/>
  <c r="AW400" i="1"/>
  <c r="AW401" i="1"/>
  <c r="AC403" i="1"/>
  <c r="W403" i="1"/>
  <c r="AI404" i="1"/>
  <c r="AU404" i="1"/>
  <c r="AI407" i="1"/>
  <c r="AO408" i="1"/>
  <c r="AW408" i="1"/>
  <c r="AW409" i="1"/>
  <c r="AO412" i="1"/>
  <c r="AI414" i="1"/>
  <c r="W416" i="1"/>
  <c r="AO216" i="1"/>
  <c r="AV230" i="1"/>
  <c r="W232" i="1"/>
  <c r="AO233" i="1"/>
  <c r="AI234" i="1"/>
  <c r="AV234" i="1"/>
  <c r="AC235" i="1"/>
  <c r="W238" i="1"/>
  <c r="W239" i="1"/>
  <c r="W246" i="1"/>
  <c r="W247" i="1"/>
  <c r="AI250" i="1"/>
  <c r="W254" i="1"/>
  <c r="W255" i="1"/>
  <c r="W270" i="1"/>
  <c r="AU271" i="1"/>
  <c r="W271" i="1"/>
  <c r="AU413" i="1"/>
  <c r="AI416" i="1"/>
  <c r="AB236" i="1"/>
  <c r="AC236" i="1" s="1"/>
  <c r="AN237" i="1"/>
  <c r="AO237" i="1" s="1"/>
  <c r="AB238" i="1"/>
  <c r="AC238" i="1" s="1"/>
  <c r="AN239" i="1"/>
  <c r="AO239" i="1" s="1"/>
  <c r="AB240" i="1"/>
  <c r="AC240" i="1" s="1"/>
  <c r="AN241" i="1"/>
  <c r="AO241" i="1" s="1"/>
  <c r="AB242" i="1"/>
  <c r="AC242" i="1" s="1"/>
  <c r="AN243" i="1"/>
  <c r="AO243" i="1" s="1"/>
  <c r="AB244" i="1"/>
  <c r="AC244" i="1" s="1"/>
  <c r="AN245" i="1"/>
  <c r="AO245" i="1" s="1"/>
  <c r="AB246" i="1"/>
  <c r="AC246" i="1" s="1"/>
  <c r="AN247" i="1"/>
  <c r="AO247" i="1" s="1"/>
  <c r="AB248" i="1"/>
  <c r="AC248" i="1" s="1"/>
  <c r="AN249" i="1"/>
  <c r="AO249" i="1" s="1"/>
  <c r="AB250" i="1"/>
  <c r="AC250" i="1" s="1"/>
  <c r="AN251" i="1"/>
  <c r="AO251" i="1" s="1"/>
  <c r="AB252" i="1"/>
  <c r="AC252" i="1" s="1"/>
  <c r="AN253" i="1"/>
  <c r="AO253" i="1" s="1"/>
  <c r="AB254" i="1"/>
  <c r="AC254" i="1" s="1"/>
  <c r="AN255" i="1"/>
  <c r="AO255" i="1" s="1"/>
  <c r="AB256" i="1"/>
  <c r="AC256" i="1" s="1"/>
  <c r="AN257" i="1"/>
  <c r="AO257" i="1" s="1"/>
  <c r="AC259" i="1"/>
  <c r="AO259" i="1"/>
  <c r="AO260" i="1"/>
  <c r="W260" i="1"/>
  <c r="AW260" i="1"/>
  <c r="AU261" i="1"/>
  <c r="W261" i="1"/>
  <c r="AW261" i="1"/>
  <c r="AC265" i="1"/>
  <c r="AO268" i="1"/>
  <c r="AX268" i="1" s="1"/>
  <c r="W268" i="1"/>
  <c r="AW268" i="1"/>
  <c r="AU269" i="1"/>
  <c r="W269" i="1"/>
  <c r="AW269" i="1"/>
  <c r="AC273" i="1"/>
  <c r="AO285" i="1"/>
  <c r="AX285" i="1" s="1"/>
  <c r="W285" i="1"/>
  <c r="AW286" i="1"/>
  <c r="AU286" i="1"/>
  <c r="AV236" i="1"/>
  <c r="AH255" i="1"/>
  <c r="AI255" i="1" s="1"/>
  <c r="AH257" i="1"/>
  <c r="AI257" i="1" s="1"/>
  <c r="W258" i="1"/>
  <c r="AH258" i="1"/>
  <c r="AI258" i="1" s="1"/>
  <c r="AC263" i="1"/>
  <c r="AO266" i="1"/>
  <c r="W266" i="1"/>
  <c r="AW266" i="1"/>
  <c r="AU267" i="1"/>
  <c r="W267" i="1"/>
  <c r="AW267" i="1"/>
  <c r="AC271" i="1"/>
  <c r="AO274" i="1"/>
  <c r="W274" i="1"/>
  <c r="AW274" i="1"/>
  <c r="AU275" i="1"/>
  <c r="W275" i="1"/>
  <c r="AW412" i="1"/>
  <c r="AW414" i="1"/>
  <c r="AT235" i="1"/>
  <c r="AN236" i="1"/>
  <c r="AO236" i="1" s="1"/>
  <c r="AB237" i="1"/>
  <c r="AC237" i="1" s="1"/>
  <c r="AN238" i="1"/>
  <c r="AO238" i="1" s="1"/>
  <c r="AB239" i="1"/>
  <c r="AC239" i="1" s="1"/>
  <c r="AN240" i="1"/>
  <c r="AO240" i="1" s="1"/>
  <c r="AB241" i="1"/>
  <c r="AC241" i="1" s="1"/>
  <c r="AN242" i="1"/>
  <c r="AO242" i="1" s="1"/>
  <c r="AB243" i="1"/>
  <c r="AC243" i="1" s="1"/>
  <c r="AN244" i="1"/>
  <c r="AO244" i="1" s="1"/>
  <c r="AB245" i="1"/>
  <c r="AC245" i="1" s="1"/>
  <c r="AN246" i="1"/>
  <c r="AO246" i="1" s="1"/>
  <c r="AB247" i="1"/>
  <c r="AC247" i="1" s="1"/>
  <c r="AN248" i="1"/>
  <c r="AO248" i="1" s="1"/>
  <c r="AB249" i="1"/>
  <c r="AC249" i="1" s="1"/>
  <c r="AN250" i="1"/>
  <c r="AO250" i="1" s="1"/>
  <c r="AB251" i="1"/>
  <c r="AC251" i="1" s="1"/>
  <c r="AN252" i="1"/>
  <c r="AO252" i="1" s="1"/>
  <c r="AB253" i="1"/>
  <c r="AC253" i="1" s="1"/>
  <c r="AN254" i="1"/>
  <c r="AO254" i="1" s="1"/>
  <c r="AB255" i="1"/>
  <c r="AC255" i="1" s="1"/>
  <c r="AN256" i="1"/>
  <c r="AO256" i="1" s="1"/>
  <c r="AB257" i="1"/>
  <c r="AC257" i="1" s="1"/>
  <c r="AI259" i="1"/>
  <c r="AU259" i="1"/>
  <c r="W259" i="1"/>
  <c r="AC261" i="1"/>
  <c r="W264" i="1"/>
  <c r="AU265" i="1"/>
  <c r="W265" i="1"/>
  <c r="AC269" i="1"/>
  <c r="W272" i="1"/>
  <c r="AU273" i="1"/>
  <c r="W273" i="1"/>
  <c r="W277" i="1"/>
  <c r="AW278" i="1"/>
  <c r="AU278" i="1"/>
  <c r="AU290" i="1"/>
  <c r="W290" i="1"/>
  <c r="AU291" i="1"/>
  <c r="W291" i="1"/>
  <c r="AU292" i="1"/>
  <c r="W292" i="1"/>
  <c r="AU293" i="1"/>
  <c r="W293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W275" i="1"/>
  <c r="AW279" i="1"/>
  <c r="AW283" i="1"/>
  <c r="AC288" i="1"/>
  <c r="AO288" i="1"/>
  <c r="AC289" i="1"/>
  <c r="AW276" i="1"/>
  <c r="W279" i="1"/>
  <c r="AW280" i="1"/>
  <c r="W283" i="1"/>
  <c r="AW284" i="1"/>
  <c r="AU276" i="1"/>
  <c r="AW277" i="1"/>
  <c r="AU280" i="1"/>
  <c r="AW281" i="1"/>
  <c r="AU284" i="1"/>
  <c r="AW285" i="1"/>
  <c r="AI288" i="1"/>
  <c r="AU288" i="1"/>
  <c r="W288" i="1"/>
  <c r="AW289" i="1"/>
  <c r="AW290" i="1"/>
  <c r="AW291" i="1"/>
  <c r="AW292" i="1"/>
  <c r="AW293" i="1"/>
  <c r="W289" i="1"/>
  <c r="AI290" i="1"/>
  <c r="AI291" i="1"/>
  <c r="AI292" i="1"/>
  <c r="AI293" i="1"/>
  <c r="AI294" i="1"/>
  <c r="AW294" i="1"/>
  <c r="AC296" i="1"/>
  <c r="AI297" i="1"/>
  <c r="AW297" i="1"/>
  <c r="AU297" i="1"/>
  <c r="W298" i="1"/>
  <c r="AC290" i="1"/>
  <c r="AC291" i="1"/>
  <c r="AC292" i="1"/>
  <c r="AC293" i="1"/>
  <c r="AC294" i="1"/>
  <c r="AU295" i="1"/>
  <c r="AW296" i="1"/>
  <c r="AO297" i="1"/>
  <c r="W297" i="1"/>
  <c r="W294" i="1"/>
  <c r="W295" i="1"/>
  <c r="W296" i="1"/>
  <c r="W300" i="1"/>
  <c r="W302" i="1"/>
  <c r="W304" i="1"/>
  <c r="W306" i="1"/>
  <c r="AH306" i="1"/>
  <c r="AI306" i="1" s="1"/>
  <c r="AT307" i="1"/>
  <c r="AB298" i="1"/>
  <c r="AC298" i="1" s="1"/>
  <c r="AN299" i="1"/>
  <c r="AB300" i="1"/>
  <c r="AC300" i="1" s="1"/>
  <c r="AN301" i="1"/>
  <c r="AB302" i="1"/>
  <c r="AC302" i="1" s="1"/>
  <c r="AN303" i="1"/>
  <c r="AB304" i="1"/>
  <c r="AC304" i="1" s="1"/>
  <c r="AN305" i="1"/>
  <c r="AB306" i="1"/>
  <c r="AC306" i="1" s="1"/>
  <c r="W309" i="1"/>
  <c r="AT298" i="1"/>
  <c r="AV298" i="1"/>
  <c r="W299" i="1"/>
  <c r="AH299" i="1"/>
  <c r="AI299" i="1" s="1"/>
  <c r="AT300" i="1"/>
  <c r="W301" i="1"/>
  <c r="AH301" i="1"/>
  <c r="AI301" i="1" s="1"/>
  <c r="AT302" i="1"/>
  <c r="W303" i="1"/>
  <c r="AH303" i="1"/>
  <c r="AI303" i="1" s="1"/>
  <c r="AT304" i="1"/>
  <c r="AH305" i="1"/>
  <c r="AI305" i="1" s="1"/>
  <c r="AT306" i="1"/>
  <c r="AH307" i="1"/>
  <c r="AI307" i="1" s="1"/>
  <c r="AU310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W317" i="1"/>
  <c r="AW357" i="1"/>
  <c r="AW358" i="1"/>
  <c r="AW359" i="1"/>
  <c r="AW360" i="1"/>
  <c r="AW361" i="1"/>
  <c r="AW362" i="1"/>
  <c r="AW363" i="1"/>
  <c r="W328" i="1"/>
  <c r="W332" i="1"/>
  <c r="AU336" i="1"/>
  <c r="W336" i="1"/>
  <c r="W340" i="1"/>
  <c r="W342" i="1"/>
  <c r="W346" i="1"/>
  <c r="W348" i="1"/>
  <c r="W354" i="1"/>
  <c r="AI321" i="1"/>
  <c r="W329" i="1"/>
  <c r="W333" i="1"/>
  <c r="AU335" i="1"/>
  <c r="W335" i="1"/>
  <c r="W337" i="1"/>
  <c r="W339" i="1"/>
  <c r="W341" i="1"/>
  <c r="W343" i="1"/>
  <c r="W345" i="1"/>
  <c r="W347" i="1"/>
  <c r="AU347" i="1"/>
  <c r="W349" i="1"/>
  <c r="AU349" i="1"/>
  <c r="W353" i="1"/>
  <c r="AU357" i="1"/>
  <c r="W357" i="1"/>
  <c r="W326" i="1"/>
  <c r="W330" i="1"/>
  <c r="W334" i="1"/>
  <c r="W338" i="1"/>
  <c r="W344" i="1"/>
  <c r="W350" i="1"/>
  <c r="W315" i="1"/>
  <c r="W319" i="1"/>
  <c r="AU321" i="1"/>
  <c r="W321" i="1"/>
  <c r="W323" i="1"/>
  <c r="W325" i="1"/>
  <c r="AO316" i="1"/>
  <c r="W327" i="1"/>
  <c r="W331" i="1"/>
  <c r="AC333" i="1"/>
  <c r="AC316" i="1"/>
  <c r="W316" i="1"/>
  <c r="W318" i="1"/>
  <c r="W320" i="1"/>
  <c r="W322" i="1"/>
  <c r="AC324" i="1"/>
  <c r="AU324" i="1"/>
  <c r="W324" i="1"/>
  <c r="AW324" i="1"/>
  <c r="AW365" i="1"/>
  <c r="AU352" i="1"/>
  <c r="W352" i="1"/>
  <c r="AV354" i="1"/>
  <c r="AW377" i="1"/>
  <c r="AV350" i="1"/>
  <c r="AC357" i="1"/>
  <c r="AC358" i="1"/>
  <c r="AC361" i="1"/>
  <c r="AC364" i="1"/>
  <c r="AC367" i="1"/>
  <c r="AU368" i="1"/>
  <c r="W368" i="1"/>
  <c r="AV316" i="1"/>
  <c r="AV317" i="1"/>
  <c r="AV318" i="1"/>
  <c r="AV319" i="1"/>
  <c r="AV320" i="1"/>
  <c r="AV322" i="1"/>
  <c r="AV323" i="1"/>
  <c r="AV324" i="1"/>
  <c r="AV326" i="1"/>
  <c r="AV328" i="1"/>
  <c r="AV329" i="1"/>
  <c r="AV331" i="1"/>
  <c r="AV332" i="1"/>
  <c r="AV334" i="1"/>
  <c r="AV335" i="1"/>
  <c r="AV336" i="1"/>
  <c r="AV337" i="1"/>
  <c r="AV338" i="1"/>
  <c r="AV339" i="1"/>
  <c r="AV340" i="1"/>
  <c r="AV341" i="1"/>
  <c r="AV344" i="1"/>
  <c r="AV345" i="1"/>
  <c r="AV346" i="1"/>
  <c r="AV347" i="1"/>
  <c r="AV348" i="1"/>
  <c r="AV349" i="1"/>
  <c r="AO351" i="1"/>
  <c r="AV351" i="1"/>
  <c r="AC354" i="1"/>
  <c r="AO355" i="1"/>
  <c r="AV355" i="1"/>
  <c r="AU358" i="1"/>
  <c r="W358" i="1"/>
  <c r="AU359" i="1"/>
  <c r="W359" i="1"/>
  <c r="AU360" i="1"/>
  <c r="W360" i="1"/>
  <c r="AU361" i="1"/>
  <c r="W361" i="1"/>
  <c r="AU362" i="1"/>
  <c r="W362" i="1"/>
  <c r="AU363" i="1"/>
  <c r="W363" i="1"/>
  <c r="AU364" i="1"/>
  <c r="W364" i="1"/>
  <c r="AU365" i="1"/>
  <c r="W365" i="1"/>
  <c r="AU367" i="1"/>
  <c r="W367" i="1"/>
  <c r="AI368" i="1"/>
  <c r="AW368" i="1"/>
  <c r="W369" i="1"/>
  <c r="AC351" i="1"/>
  <c r="AT353" i="1"/>
  <c r="AW353" i="1" s="1"/>
  <c r="AC355" i="1"/>
  <c r="AI358" i="1"/>
  <c r="AI359" i="1"/>
  <c r="AI360" i="1"/>
  <c r="AI361" i="1"/>
  <c r="AI362" i="1"/>
  <c r="AI363" i="1"/>
  <c r="AI364" i="1"/>
  <c r="AI365" i="1"/>
  <c r="AU366" i="1"/>
  <c r="W366" i="1"/>
  <c r="AW376" i="1"/>
  <c r="AC353" i="1"/>
  <c r="AU356" i="1"/>
  <c r="W356" i="1"/>
  <c r="AC359" i="1"/>
  <c r="AC360" i="1"/>
  <c r="AC362" i="1"/>
  <c r="AC363" i="1"/>
  <c r="AC365" i="1"/>
  <c r="AV315" i="1"/>
  <c r="AV321" i="1"/>
  <c r="AV327" i="1"/>
  <c r="AV330" i="1"/>
  <c r="AV333" i="1"/>
  <c r="AV342" i="1"/>
  <c r="AV343" i="1"/>
  <c r="AU351" i="1"/>
  <c r="W351" i="1"/>
  <c r="AC352" i="1"/>
  <c r="AI354" i="1"/>
  <c r="AU355" i="1"/>
  <c r="W355" i="1"/>
  <c r="AC356" i="1"/>
  <c r="AO364" i="1"/>
  <c r="AO367" i="1"/>
  <c r="W370" i="1"/>
  <c r="AU372" i="1"/>
  <c r="W372" i="1"/>
  <c r="W374" i="1"/>
  <c r="AV370" i="1"/>
  <c r="AC373" i="1"/>
  <c r="AV374" i="1"/>
  <c r="AI376" i="1"/>
  <c r="AI377" i="1"/>
  <c r="W392" i="1"/>
  <c r="AV371" i="1"/>
  <c r="AI372" i="1"/>
  <c r="AU373" i="1"/>
  <c r="W373" i="1"/>
  <c r="AO376" i="1"/>
  <c r="AO377" i="1"/>
  <c r="AW380" i="1"/>
  <c r="AU381" i="1"/>
  <c r="W381" i="1"/>
  <c r="W390" i="1"/>
  <c r="AU396" i="1"/>
  <c r="W396" i="1"/>
  <c r="AC371" i="1"/>
  <c r="AV375" i="1"/>
  <c r="AC376" i="1"/>
  <c r="AC377" i="1"/>
  <c r="AU378" i="1"/>
  <c r="AI379" i="1"/>
  <c r="AW379" i="1"/>
  <c r="AC381" i="1"/>
  <c r="AW381" i="1"/>
  <c r="AU382" i="1"/>
  <c r="W382" i="1"/>
  <c r="AU383" i="1"/>
  <c r="W383" i="1"/>
  <c r="AU384" i="1"/>
  <c r="W384" i="1"/>
  <c r="AU385" i="1"/>
  <c r="W385" i="1"/>
  <c r="AU386" i="1"/>
  <c r="W386" i="1"/>
  <c r="W387" i="1"/>
  <c r="W394" i="1"/>
  <c r="AN369" i="1"/>
  <c r="AI370" i="1"/>
  <c r="AU371" i="1"/>
  <c r="W371" i="1"/>
  <c r="AC372" i="1"/>
  <c r="AN373" i="1"/>
  <c r="AI374" i="1"/>
  <c r="AU375" i="1"/>
  <c r="W375" i="1"/>
  <c r="AU376" i="1"/>
  <c r="W376" i="1"/>
  <c r="AU377" i="1"/>
  <c r="W377" i="1"/>
  <c r="W388" i="1"/>
  <c r="W389" i="1"/>
  <c r="AV390" i="1"/>
  <c r="W393" i="1"/>
  <c r="AV394" i="1"/>
  <c r="AT395" i="1"/>
  <c r="AV397" i="1"/>
  <c r="AH388" i="1"/>
  <c r="AI388" i="1" s="1"/>
  <c r="AB389" i="1"/>
  <c r="AC389" i="1" s="1"/>
  <c r="AV389" i="1"/>
  <c r="AT390" i="1"/>
  <c r="AU390" i="1" s="1"/>
  <c r="AN391" i="1"/>
  <c r="AO391" i="1" s="1"/>
  <c r="AH392" i="1"/>
  <c r="AI392" i="1" s="1"/>
  <c r="AB393" i="1"/>
  <c r="AC393" i="1" s="1"/>
  <c r="AV393" i="1"/>
  <c r="AT394" i="1"/>
  <c r="AN395" i="1"/>
  <c r="AO395" i="1" s="1"/>
  <c r="AH396" i="1"/>
  <c r="AV396" i="1"/>
  <c r="AO397" i="1"/>
  <c r="AV388" i="1"/>
  <c r="W391" i="1"/>
  <c r="AV392" i="1"/>
  <c r="W395" i="1"/>
  <c r="W397" i="1"/>
  <c r="AU399" i="1"/>
  <c r="W378" i="1"/>
  <c r="W379" i="1"/>
  <c r="W380" i="1"/>
  <c r="AV387" i="1"/>
  <c r="AT388" i="1"/>
  <c r="AN389" i="1"/>
  <c r="AO389" i="1" s="1"/>
  <c r="AH390" i="1"/>
  <c r="AI390" i="1" s="1"/>
  <c r="AB391" i="1"/>
  <c r="AC391" i="1" s="1"/>
  <c r="AV391" i="1"/>
  <c r="AT392" i="1"/>
  <c r="AN393" i="1"/>
  <c r="AO393" i="1" s="1"/>
  <c r="AH394" i="1"/>
  <c r="AI394" i="1" s="1"/>
  <c r="AB395" i="1"/>
  <c r="AC395" i="1" s="1"/>
  <c r="AV395" i="1"/>
  <c r="AI398" i="1"/>
  <c r="AU398" i="1"/>
  <c r="AW399" i="1"/>
  <c r="W400" i="1"/>
  <c r="W402" i="1"/>
  <c r="W404" i="1"/>
  <c r="W406" i="1"/>
  <c r="W408" i="1"/>
  <c r="W410" i="1"/>
  <c r="W412" i="1"/>
  <c r="W414" i="1"/>
  <c r="AW415" i="1"/>
  <c r="W399" i="1"/>
  <c r="W415" i="1"/>
  <c r="AW416" i="1"/>
  <c r="W398" i="1"/>
  <c r="AU416" i="1"/>
  <c r="H448" i="1"/>
  <c r="I448" i="1" s="1"/>
  <c r="Y448" i="1"/>
  <c r="AA448" i="1"/>
  <c r="AB448" i="1" s="1"/>
  <c r="L448" i="1"/>
  <c r="M448" i="1" s="1"/>
  <c r="AE448" i="1"/>
  <c r="AG448" i="1"/>
  <c r="P448" i="1"/>
  <c r="Q448" i="1" s="1"/>
  <c r="AK448" i="1"/>
  <c r="AM448" i="1"/>
  <c r="AN448" i="1" s="1"/>
  <c r="T448" i="1"/>
  <c r="U448" i="1" s="1"/>
  <c r="AQ448" i="1"/>
  <c r="AS448" i="1"/>
  <c r="V448" i="1"/>
  <c r="D448" i="1"/>
  <c r="C448" i="1"/>
  <c r="B448" i="1"/>
  <c r="H447" i="1"/>
  <c r="I447" i="1" s="1"/>
  <c r="Y447" i="1"/>
  <c r="AA447" i="1"/>
  <c r="AB447" i="1" s="1"/>
  <c r="L447" i="1"/>
  <c r="M447" i="1" s="1"/>
  <c r="AE447" i="1"/>
  <c r="AG447" i="1"/>
  <c r="P447" i="1"/>
  <c r="Q447" i="1" s="1"/>
  <c r="AK447" i="1"/>
  <c r="AM447" i="1"/>
  <c r="AN447" i="1" s="1"/>
  <c r="T447" i="1"/>
  <c r="U447" i="1" s="1"/>
  <c r="AQ447" i="1"/>
  <c r="AS447" i="1"/>
  <c r="V447" i="1"/>
  <c r="D447" i="1"/>
  <c r="C447" i="1"/>
  <c r="B447" i="1"/>
  <c r="H446" i="1"/>
  <c r="I446" i="1" s="1"/>
  <c r="Y446" i="1"/>
  <c r="AA446" i="1"/>
  <c r="AB446" i="1" s="1"/>
  <c r="L446" i="1"/>
  <c r="M446" i="1" s="1"/>
  <c r="AE446" i="1"/>
  <c r="AG446" i="1"/>
  <c r="P446" i="1"/>
  <c r="Q446" i="1" s="1"/>
  <c r="AK446" i="1"/>
  <c r="AM446" i="1"/>
  <c r="AN446" i="1" s="1"/>
  <c r="T446" i="1"/>
  <c r="U446" i="1" s="1"/>
  <c r="AQ446" i="1"/>
  <c r="AS446" i="1"/>
  <c r="V446" i="1"/>
  <c r="D446" i="1"/>
  <c r="C446" i="1"/>
  <c r="B446" i="1"/>
  <c r="H445" i="1"/>
  <c r="I445" i="1" s="1"/>
  <c r="Y445" i="1"/>
  <c r="AA445" i="1"/>
  <c r="AB445" i="1" s="1"/>
  <c r="L445" i="1"/>
  <c r="M445" i="1" s="1"/>
  <c r="AE445" i="1"/>
  <c r="AG445" i="1"/>
  <c r="P445" i="1"/>
  <c r="Q445" i="1" s="1"/>
  <c r="AK445" i="1"/>
  <c r="AM445" i="1"/>
  <c r="AN445" i="1" s="1"/>
  <c r="T445" i="1"/>
  <c r="U445" i="1" s="1"/>
  <c r="AQ445" i="1"/>
  <c r="AS445" i="1"/>
  <c r="V445" i="1"/>
  <c r="D445" i="1"/>
  <c r="C445" i="1"/>
  <c r="B445" i="1"/>
  <c r="H444" i="1"/>
  <c r="I444" i="1" s="1"/>
  <c r="Y444" i="1"/>
  <c r="AA444" i="1"/>
  <c r="AB444" i="1" s="1"/>
  <c r="L444" i="1"/>
  <c r="M444" i="1" s="1"/>
  <c r="AE444" i="1"/>
  <c r="AG444" i="1"/>
  <c r="P444" i="1"/>
  <c r="Q444" i="1" s="1"/>
  <c r="AK444" i="1"/>
  <c r="AM444" i="1"/>
  <c r="AN444" i="1" s="1"/>
  <c r="T444" i="1"/>
  <c r="U444" i="1" s="1"/>
  <c r="AQ444" i="1"/>
  <c r="AS444" i="1"/>
  <c r="AT444" i="1" s="1"/>
  <c r="AV444" i="1"/>
  <c r="V444" i="1"/>
  <c r="D444" i="1"/>
  <c r="C444" i="1"/>
  <c r="B444" i="1"/>
  <c r="H443" i="1"/>
  <c r="I443" i="1" s="1"/>
  <c r="Y443" i="1"/>
  <c r="AA443" i="1"/>
  <c r="AB443" i="1" s="1"/>
  <c r="L443" i="1"/>
  <c r="M443" i="1" s="1"/>
  <c r="AE443" i="1"/>
  <c r="AG443" i="1"/>
  <c r="P443" i="1"/>
  <c r="Q443" i="1" s="1"/>
  <c r="AK443" i="1"/>
  <c r="AM443" i="1"/>
  <c r="T443" i="1"/>
  <c r="U443" i="1" s="1"/>
  <c r="AQ443" i="1"/>
  <c r="AS443" i="1"/>
  <c r="AT443" i="1" s="1"/>
  <c r="V443" i="1"/>
  <c r="D443" i="1"/>
  <c r="C443" i="1"/>
  <c r="B443" i="1"/>
  <c r="H442" i="1"/>
  <c r="I442" i="1" s="1"/>
  <c r="Y442" i="1"/>
  <c r="AA442" i="1"/>
  <c r="AB442" i="1" s="1"/>
  <c r="L442" i="1"/>
  <c r="M442" i="1" s="1"/>
  <c r="AE442" i="1"/>
  <c r="AG442" i="1"/>
  <c r="AH442" i="1" s="1"/>
  <c r="P442" i="1"/>
  <c r="Q442" i="1" s="1"/>
  <c r="AK442" i="1"/>
  <c r="AM442" i="1"/>
  <c r="T442" i="1"/>
  <c r="U442" i="1" s="1"/>
  <c r="AQ442" i="1"/>
  <c r="AS442" i="1"/>
  <c r="V442" i="1"/>
  <c r="D442" i="1"/>
  <c r="C442" i="1"/>
  <c r="B442" i="1"/>
  <c r="H441" i="1"/>
  <c r="I441" i="1" s="1"/>
  <c r="Y441" i="1"/>
  <c r="AA441" i="1"/>
  <c r="L441" i="1"/>
  <c r="M441" i="1" s="1"/>
  <c r="AE441" i="1"/>
  <c r="AG441" i="1"/>
  <c r="AH441" i="1" s="1"/>
  <c r="P441" i="1"/>
  <c r="Q441" i="1" s="1"/>
  <c r="AK441" i="1"/>
  <c r="AM441" i="1"/>
  <c r="AN441" i="1" s="1"/>
  <c r="T441" i="1"/>
  <c r="U441" i="1" s="1"/>
  <c r="AQ441" i="1"/>
  <c r="AS441" i="1"/>
  <c r="AV441" i="1"/>
  <c r="V441" i="1"/>
  <c r="D441" i="1"/>
  <c r="C441" i="1"/>
  <c r="B441" i="1"/>
  <c r="H440" i="1"/>
  <c r="I440" i="1" s="1"/>
  <c r="Y440" i="1"/>
  <c r="AA440" i="1"/>
  <c r="L440" i="1"/>
  <c r="M440" i="1" s="1"/>
  <c r="AE440" i="1"/>
  <c r="AG440" i="1"/>
  <c r="P440" i="1"/>
  <c r="Q440" i="1" s="1"/>
  <c r="AK440" i="1"/>
  <c r="AM440" i="1"/>
  <c r="AN440" i="1" s="1"/>
  <c r="T440" i="1"/>
  <c r="U440" i="1" s="1"/>
  <c r="AQ440" i="1"/>
  <c r="AS440" i="1"/>
  <c r="AT440" i="1" s="1"/>
  <c r="AV440" i="1"/>
  <c r="V440" i="1"/>
  <c r="D440" i="1"/>
  <c r="C440" i="1"/>
  <c r="B440" i="1"/>
  <c r="H439" i="1"/>
  <c r="I439" i="1" s="1"/>
  <c r="Y439" i="1"/>
  <c r="AA439" i="1"/>
  <c r="AB439" i="1" s="1"/>
  <c r="L439" i="1"/>
  <c r="M439" i="1" s="1"/>
  <c r="AE439" i="1"/>
  <c r="AG439" i="1"/>
  <c r="P439" i="1"/>
  <c r="Q439" i="1" s="1"/>
  <c r="AK439" i="1"/>
  <c r="AM439" i="1"/>
  <c r="T439" i="1"/>
  <c r="U439" i="1" s="1"/>
  <c r="AQ439" i="1"/>
  <c r="AS439" i="1"/>
  <c r="AT439" i="1" s="1"/>
  <c r="V439" i="1"/>
  <c r="D439" i="1"/>
  <c r="C439" i="1"/>
  <c r="B439" i="1"/>
  <c r="H438" i="1"/>
  <c r="I438" i="1" s="1"/>
  <c r="Y438" i="1"/>
  <c r="AA438" i="1"/>
  <c r="AB438" i="1" s="1"/>
  <c r="L438" i="1"/>
  <c r="M438" i="1" s="1"/>
  <c r="AE438" i="1"/>
  <c r="AG438" i="1"/>
  <c r="AH438" i="1" s="1"/>
  <c r="P438" i="1"/>
  <c r="Q438" i="1" s="1"/>
  <c r="AK438" i="1"/>
  <c r="AM438" i="1"/>
  <c r="T438" i="1"/>
  <c r="U438" i="1" s="1"/>
  <c r="AQ438" i="1"/>
  <c r="AS438" i="1"/>
  <c r="V438" i="1"/>
  <c r="D438" i="1"/>
  <c r="C438" i="1"/>
  <c r="B438" i="1"/>
  <c r="H437" i="1"/>
  <c r="I437" i="1" s="1"/>
  <c r="Y437" i="1"/>
  <c r="AA437" i="1"/>
  <c r="AB437" i="1" s="1"/>
  <c r="L437" i="1"/>
  <c r="M437" i="1" s="1"/>
  <c r="AE437" i="1"/>
  <c r="AG437" i="1"/>
  <c r="AH437" i="1" s="1"/>
  <c r="P437" i="1"/>
  <c r="Q437" i="1" s="1"/>
  <c r="AK437" i="1"/>
  <c r="AM437" i="1"/>
  <c r="T437" i="1"/>
  <c r="U437" i="1" s="1"/>
  <c r="AQ437" i="1"/>
  <c r="AS437" i="1"/>
  <c r="V437" i="1"/>
  <c r="D437" i="1"/>
  <c r="C437" i="1"/>
  <c r="B437" i="1"/>
  <c r="H436" i="1"/>
  <c r="I436" i="1"/>
  <c r="Y436" i="1"/>
  <c r="AA436" i="1"/>
  <c r="L436" i="1"/>
  <c r="M436" i="1" s="1"/>
  <c r="AE436" i="1"/>
  <c r="AG436" i="1"/>
  <c r="AH436" i="1" s="1"/>
  <c r="P436" i="1"/>
  <c r="Q436" i="1" s="1"/>
  <c r="AK436" i="1"/>
  <c r="AM436" i="1"/>
  <c r="AN436" i="1" s="1"/>
  <c r="T436" i="1"/>
  <c r="U436" i="1" s="1"/>
  <c r="AQ436" i="1"/>
  <c r="AS436" i="1"/>
  <c r="V436" i="1"/>
  <c r="D436" i="1"/>
  <c r="C436" i="1"/>
  <c r="B436" i="1"/>
  <c r="H435" i="1"/>
  <c r="I435" i="1" s="1"/>
  <c r="Y435" i="1"/>
  <c r="AA435" i="1"/>
  <c r="AB435" i="1" s="1"/>
  <c r="L435" i="1"/>
  <c r="M435" i="1" s="1"/>
  <c r="AE435" i="1"/>
  <c r="AG435" i="1"/>
  <c r="P435" i="1"/>
  <c r="Q435" i="1" s="1"/>
  <c r="AK435" i="1"/>
  <c r="AM435" i="1"/>
  <c r="AN435" i="1" s="1"/>
  <c r="T435" i="1"/>
  <c r="U435" i="1" s="1"/>
  <c r="AQ435" i="1"/>
  <c r="AS435" i="1"/>
  <c r="AT435" i="1" s="1"/>
  <c r="AV435" i="1"/>
  <c r="V435" i="1"/>
  <c r="D435" i="1"/>
  <c r="C435" i="1"/>
  <c r="B435" i="1"/>
  <c r="H434" i="1"/>
  <c r="I434" i="1" s="1"/>
  <c r="Y434" i="1"/>
  <c r="AA434" i="1"/>
  <c r="AB434" i="1" s="1"/>
  <c r="L434" i="1"/>
  <c r="M434" i="1" s="1"/>
  <c r="AE434" i="1"/>
  <c r="AG434" i="1"/>
  <c r="P434" i="1"/>
  <c r="Q434" i="1" s="1"/>
  <c r="AK434" i="1"/>
  <c r="AM434" i="1"/>
  <c r="T434" i="1"/>
  <c r="U434" i="1" s="1"/>
  <c r="AQ434" i="1"/>
  <c r="AS434" i="1"/>
  <c r="V434" i="1"/>
  <c r="D434" i="1"/>
  <c r="C434" i="1"/>
  <c r="B434" i="1"/>
  <c r="H433" i="1"/>
  <c r="I433" i="1" s="1"/>
  <c r="Y433" i="1"/>
  <c r="AA433" i="1"/>
  <c r="L433" i="1"/>
  <c r="M433" i="1" s="1"/>
  <c r="AE433" i="1"/>
  <c r="AG433" i="1"/>
  <c r="AH433" i="1" s="1"/>
  <c r="P433" i="1"/>
  <c r="Q433" i="1" s="1"/>
  <c r="AK433" i="1"/>
  <c r="AM433" i="1"/>
  <c r="T433" i="1"/>
  <c r="U433" i="1" s="1"/>
  <c r="AQ433" i="1"/>
  <c r="AS433" i="1"/>
  <c r="V433" i="1"/>
  <c r="D433" i="1"/>
  <c r="C433" i="1"/>
  <c r="B433" i="1"/>
  <c r="H432" i="1"/>
  <c r="I432" i="1" s="1"/>
  <c r="Y432" i="1"/>
  <c r="AA432" i="1"/>
  <c r="L432" i="1"/>
  <c r="M432" i="1" s="1"/>
  <c r="AE432" i="1"/>
  <c r="AG432" i="1"/>
  <c r="P432" i="1"/>
  <c r="Q432" i="1" s="1"/>
  <c r="AK432" i="1"/>
  <c r="AM432" i="1"/>
  <c r="AN432" i="1" s="1"/>
  <c r="T432" i="1"/>
  <c r="U432" i="1" s="1"/>
  <c r="AQ432" i="1"/>
  <c r="AS432" i="1"/>
  <c r="AT432" i="1" s="1"/>
  <c r="V432" i="1"/>
  <c r="D432" i="1"/>
  <c r="C432" i="1"/>
  <c r="B432" i="1"/>
  <c r="H431" i="1"/>
  <c r="I431" i="1" s="1"/>
  <c r="Y431" i="1"/>
  <c r="AA431" i="1"/>
  <c r="L431" i="1"/>
  <c r="M431" i="1" s="1"/>
  <c r="AE431" i="1"/>
  <c r="AG431" i="1"/>
  <c r="P431" i="1"/>
  <c r="Q431" i="1" s="1"/>
  <c r="AK431" i="1"/>
  <c r="AM431" i="1"/>
  <c r="AN431" i="1" s="1"/>
  <c r="T431" i="1"/>
  <c r="U431" i="1" s="1"/>
  <c r="AQ431" i="1"/>
  <c r="AS431" i="1"/>
  <c r="AT431" i="1" s="1"/>
  <c r="V431" i="1"/>
  <c r="D431" i="1"/>
  <c r="C431" i="1"/>
  <c r="B431" i="1"/>
  <c r="H430" i="1"/>
  <c r="I430" i="1" s="1"/>
  <c r="Y430" i="1"/>
  <c r="AA430" i="1"/>
  <c r="AB430" i="1" s="1"/>
  <c r="L430" i="1"/>
  <c r="M430" i="1" s="1"/>
  <c r="AE430" i="1"/>
  <c r="AG430" i="1"/>
  <c r="AH430" i="1" s="1"/>
  <c r="P430" i="1"/>
  <c r="Q430" i="1" s="1"/>
  <c r="AK430" i="1"/>
  <c r="AM430" i="1"/>
  <c r="T430" i="1"/>
  <c r="U430" i="1" s="1"/>
  <c r="AQ430" i="1"/>
  <c r="AV430" i="1" s="1"/>
  <c r="AS430" i="1"/>
  <c r="AT430" i="1" s="1"/>
  <c r="V430" i="1"/>
  <c r="D430" i="1"/>
  <c r="C430" i="1"/>
  <c r="B430" i="1"/>
  <c r="H429" i="1"/>
  <c r="I429" i="1" s="1"/>
  <c r="Y429" i="1"/>
  <c r="AA429" i="1"/>
  <c r="L429" i="1"/>
  <c r="M429" i="1" s="1"/>
  <c r="AE429" i="1"/>
  <c r="AG429" i="1"/>
  <c r="AH429" i="1" s="1"/>
  <c r="P429" i="1"/>
  <c r="Q429" i="1" s="1"/>
  <c r="AK429" i="1"/>
  <c r="AM429" i="1"/>
  <c r="AN429" i="1" s="1"/>
  <c r="T429" i="1"/>
  <c r="U429" i="1" s="1"/>
  <c r="AQ429" i="1"/>
  <c r="AS429" i="1"/>
  <c r="V429" i="1"/>
  <c r="D429" i="1"/>
  <c r="C429" i="1"/>
  <c r="B429" i="1"/>
  <c r="H428" i="1"/>
  <c r="I428" i="1" s="1"/>
  <c r="Y428" i="1"/>
  <c r="AA428" i="1"/>
  <c r="L428" i="1"/>
  <c r="M428" i="1" s="1"/>
  <c r="AE428" i="1"/>
  <c r="AG428" i="1"/>
  <c r="AH428" i="1" s="1"/>
  <c r="P428" i="1"/>
  <c r="Q428" i="1" s="1"/>
  <c r="AK428" i="1"/>
  <c r="AM428" i="1"/>
  <c r="AN428" i="1" s="1"/>
  <c r="T428" i="1"/>
  <c r="U428" i="1" s="1"/>
  <c r="AQ428" i="1"/>
  <c r="AS428" i="1"/>
  <c r="AT428" i="1" s="1"/>
  <c r="AV428" i="1"/>
  <c r="V428" i="1"/>
  <c r="D428" i="1"/>
  <c r="C428" i="1"/>
  <c r="B428" i="1"/>
  <c r="H427" i="1"/>
  <c r="I427" i="1" s="1"/>
  <c r="Y427" i="1"/>
  <c r="AA427" i="1"/>
  <c r="AB427" i="1" s="1"/>
  <c r="L427" i="1"/>
  <c r="M427" i="1" s="1"/>
  <c r="AE427" i="1"/>
  <c r="AG427" i="1"/>
  <c r="P427" i="1"/>
  <c r="Q427" i="1" s="1"/>
  <c r="AK427" i="1"/>
  <c r="AM427" i="1"/>
  <c r="AN427" i="1" s="1"/>
  <c r="T427" i="1"/>
  <c r="U427" i="1" s="1"/>
  <c r="AQ427" i="1"/>
  <c r="AS427" i="1"/>
  <c r="AT427" i="1" s="1"/>
  <c r="AV427" i="1"/>
  <c r="V427" i="1"/>
  <c r="D427" i="1"/>
  <c r="C427" i="1"/>
  <c r="B427" i="1"/>
  <c r="H426" i="1"/>
  <c r="I426" i="1" s="1"/>
  <c r="Y426" i="1"/>
  <c r="AA426" i="1"/>
  <c r="AB426" i="1" s="1"/>
  <c r="L426" i="1"/>
  <c r="M426" i="1" s="1"/>
  <c r="AE426" i="1"/>
  <c r="AG426" i="1"/>
  <c r="AH426" i="1" s="1"/>
  <c r="P426" i="1"/>
  <c r="Q426" i="1" s="1"/>
  <c r="AK426" i="1"/>
  <c r="AM426" i="1"/>
  <c r="T426" i="1"/>
  <c r="U426" i="1" s="1"/>
  <c r="AQ426" i="1"/>
  <c r="AV426" i="1" s="1"/>
  <c r="AS426" i="1"/>
  <c r="AT426" i="1" s="1"/>
  <c r="V426" i="1"/>
  <c r="D426" i="1"/>
  <c r="C426" i="1"/>
  <c r="B426" i="1"/>
  <c r="H425" i="1"/>
  <c r="I425" i="1" s="1"/>
  <c r="Y425" i="1"/>
  <c r="AA425" i="1"/>
  <c r="AB425" i="1" s="1"/>
  <c r="L425" i="1"/>
  <c r="M425" i="1" s="1"/>
  <c r="AE425" i="1"/>
  <c r="AG425" i="1"/>
  <c r="AH425" i="1" s="1"/>
  <c r="P425" i="1"/>
  <c r="Q425" i="1" s="1"/>
  <c r="AK425" i="1"/>
  <c r="AM425" i="1"/>
  <c r="T425" i="1"/>
  <c r="U425" i="1" s="1"/>
  <c r="AQ425" i="1"/>
  <c r="AS425" i="1"/>
  <c r="V425" i="1"/>
  <c r="D425" i="1"/>
  <c r="C425" i="1"/>
  <c r="B425" i="1"/>
  <c r="H424" i="1"/>
  <c r="I424" i="1" s="1"/>
  <c r="Y424" i="1"/>
  <c r="AA424" i="1"/>
  <c r="L424" i="1"/>
  <c r="M424" i="1" s="1"/>
  <c r="AE424" i="1"/>
  <c r="AG424" i="1"/>
  <c r="AH424" i="1" s="1"/>
  <c r="P424" i="1"/>
  <c r="Q424" i="1" s="1"/>
  <c r="AK424" i="1"/>
  <c r="AM424" i="1"/>
  <c r="AN424" i="1" s="1"/>
  <c r="T424" i="1"/>
  <c r="U424" i="1" s="1"/>
  <c r="AQ424" i="1"/>
  <c r="AS424" i="1"/>
  <c r="AV424" i="1"/>
  <c r="V424" i="1"/>
  <c r="D424" i="1"/>
  <c r="C424" i="1"/>
  <c r="B424" i="1"/>
  <c r="H423" i="1"/>
  <c r="I423" i="1" s="1"/>
  <c r="Y423" i="1"/>
  <c r="AA423" i="1"/>
  <c r="AB423" i="1" s="1"/>
  <c r="L423" i="1"/>
  <c r="M423" i="1" s="1"/>
  <c r="AE423" i="1"/>
  <c r="AG423" i="1"/>
  <c r="P423" i="1"/>
  <c r="Q423" i="1" s="1"/>
  <c r="AK423" i="1"/>
  <c r="AM423" i="1"/>
  <c r="T423" i="1"/>
  <c r="U423" i="1" s="1"/>
  <c r="AQ423" i="1"/>
  <c r="AS423" i="1"/>
  <c r="AT423" i="1" s="1"/>
  <c r="V423" i="1"/>
  <c r="D423" i="1"/>
  <c r="C423" i="1"/>
  <c r="B423" i="1"/>
  <c r="H422" i="1"/>
  <c r="I422" i="1" s="1"/>
  <c r="Y422" i="1"/>
  <c r="AA422" i="1"/>
  <c r="L422" i="1"/>
  <c r="M422" i="1" s="1"/>
  <c r="AE422" i="1"/>
  <c r="AG422" i="1"/>
  <c r="P422" i="1"/>
  <c r="Q422" i="1" s="1"/>
  <c r="AK422" i="1"/>
  <c r="AM422" i="1"/>
  <c r="AN422" i="1" s="1"/>
  <c r="T422" i="1"/>
  <c r="U422" i="1" s="1"/>
  <c r="AQ422" i="1"/>
  <c r="AS422" i="1"/>
  <c r="AT422" i="1" s="1"/>
  <c r="AV422" i="1"/>
  <c r="V422" i="1"/>
  <c r="D422" i="1"/>
  <c r="C422" i="1"/>
  <c r="B422" i="1"/>
  <c r="H421" i="1"/>
  <c r="I421" i="1" s="1"/>
  <c r="Y421" i="1"/>
  <c r="AA421" i="1"/>
  <c r="AB421" i="1" s="1"/>
  <c r="L421" i="1"/>
  <c r="M421" i="1" s="1"/>
  <c r="AE421" i="1"/>
  <c r="AG421" i="1"/>
  <c r="P421" i="1"/>
  <c r="Q421" i="1" s="1"/>
  <c r="AK421" i="1"/>
  <c r="AM421" i="1"/>
  <c r="T421" i="1"/>
  <c r="U421" i="1" s="1"/>
  <c r="AQ421" i="1"/>
  <c r="AS421" i="1"/>
  <c r="AT421" i="1" s="1"/>
  <c r="V421" i="1"/>
  <c r="D421" i="1"/>
  <c r="C421" i="1"/>
  <c r="B421" i="1"/>
  <c r="H420" i="1"/>
  <c r="I420" i="1" s="1"/>
  <c r="Y420" i="1"/>
  <c r="AA420" i="1"/>
  <c r="AB420" i="1" s="1"/>
  <c r="L420" i="1"/>
  <c r="M420" i="1" s="1"/>
  <c r="AE420" i="1"/>
  <c r="AG420" i="1"/>
  <c r="AH420" i="1" s="1"/>
  <c r="P420" i="1"/>
  <c r="Q420" i="1" s="1"/>
  <c r="AK420" i="1"/>
  <c r="AM420" i="1"/>
  <c r="T420" i="1"/>
  <c r="U420" i="1" s="1"/>
  <c r="AQ420" i="1"/>
  <c r="AS420" i="1"/>
  <c r="V420" i="1"/>
  <c r="D420" i="1"/>
  <c r="C420" i="1"/>
  <c r="B420" i="1"/>
  <c r="H419" i="1"/>
  <c r="I419" i="1" s="1"/>
  <c r="Y419" i="1"/>
  <c r="AA419" i="1"/>
  <c r="L419" i="1"/>
  <c r="M419" i="1" s="1"/>
  <c r="AE419" i="1"/>
  <c r="AG419" i="1"/>
  <c r="AH419" i="1" s="1"/>
  <c r="P419" i="1"/>
  <c r="Q419" i="1" s="1"/>
  <c r="AK419" i="1"/>
  <c r="AM419" i="1"/>
  <c r="AN419" i="1" s="1"/>
  <c r="T419" i="1"/>
  <c r="U419" i="1" s="1"/>
  <c r="AQ419" i="1"/>
  <c r="AS419" i="1"/>
  <c r="V419" i="1"/>
  <c r="D419" i="1"/>
  <c r="C419" i="1"/>
  <c r="B419" i="1"/>
  <c r="H418" i="1"/>
  <c r="I418" i="1" s="1"/>
  <c r="Y418" i="1"/>
  <c r="AA418" i="1"/>
  <c r="L418" i="1"/>
  <c r="M418" i="1" s="1"/>
  <c r="AE418" i="1"/>
  <c r="AG418" i="1"/>
  <c r="P418" i="1"/>
  <c r="Q418" i="1" s="1"/>
  <c r="AK418" i="1"/>
  <c r="AM418" i="1"/>
  <c r="AN418" i="1" s="1"/>
  <c r="T418" i="1"/>
  <c r="U418" i="1" s="1"/>
  <c r="AQ418" i="1"/>
  <c r="AS418" i="1"/>
  <c r="AT418" i="1" s="1"/>
  <c r="AV418" i="1"/>
  <c r="V418" i="1"/>
  <c r="D418" i="1"/>
  <c r="C418" i="1"/>
  <c r="B418" i="1"/>
  <c r="H479" i="1"/>
  <c r="I479" i="1" s="1"/>
  <c r="Y479" i="1"/>
  <c r="AA479" i="1"/>
  <c r="AB479" i="1" s="1"/>
  <c r="L479" i="1"/>
  <c r="M479" i="1" s="1"/>
  <c r="AE479" i="1"/>
  <c r="AG479" i="1"/>
  <c r="P479" i="1"/>
  <c r="Q479" i="1" s="1"/>
  <c r="AK479" i="1"/>
  <c r="AM479" i="1"/>
  <c r="T479" i="1"/>
  <c r="U479" i="1" s="1"/>
  <c r="AQ479" i="1"/>
  <c r="AS479" i="1"/>
  <c r="AT479" i="1" s="1"/>
  <c r="V479" i="1"/>
  <c r="D479" i="1"/>
  <c r="C479" i="1"/>
  <c r="B479" i="1"/>
  <c r="H478" i="1"/>
  <c r="I478" i="1" s="1"/>
  <c r="Y478" i="1"/>
  <c r="AA478" i="1"/>
  <c r="AB478" i="1" s="1"/>
  <c r="L478" i="1"/>
  <c r="M478" i="1" s="1"/>
  <c r="AE478" i="1"/>
  <c r="AG478" i="1"/>
  <c r="AH478" i="1" s="1"/>
  <c r="P478" i="1"/>
  <c r="Q478" i="1" s="1"/>
  <c r="AK478" i="1"/>
  <c r="AM478" i="1"/>
  <c r="T478" i="1"/>
  <c r="U478" i="1" s="1"/>
  <c r="AQ478" i="1"/>
  <c r="AS478" i="1"/>
  <c r="V478" i="1"/>
  <c r="D478" i="1"/>
  <c r="C478" i="1"/>
  <c r="B478" i="1"/>
  <c r="H477" i="1"/>
  <c r="I477" i="1" s="1"/>
  <c r="Y477" i="1"/>
  <c r="AA477" i="1"/>
  <c r="L477" i="1"/>
  <c r="M477" i="1" s="1"/>
  <c r="AE477" i="1"/>
  <c r="AG477" i="1"/>
  <c r="AH477" i="1" s="1"/>
  <c r="P477" i="1"/>
  <c r="Q477" i="1" s="1"/>
  <c r="AK477" i="1"/>
  <c r="AM477" i="1"/>
  <c r="AN477" i="1" s="1"/>
  <c r="T477" i="1"/>
  <c r="U477" i="1" s="1"/>
  <c r="AQ477" i="1"/>
  <c r="AS477" i="1"/>
  <c r="V477" i="1"/>
  <c r="D477" i="1"/>
  <c r="C477" i="1"/>
  <c r="B477" i="1"/>
  <c r="H476" i="1"/>
  <c r="I476" i="1" s="1"/>
  <c r="Y476" i="1"/>
  <c r="AA476" i="1"/>
  <c r="L476" i="1"/>
  <c r="M476" i="1" s="1"/>
  <c r="AE476" i="1"/>
  <c r="AG476" i="1"/>
  <c r="P476" i="1"/>
  <c r="Q476" i="1" s="1"/>
  <c r="AK476" i="1"/>
  <c r="AM476" i="1"/>
  <c r="AN476" i="1" s="1"/>
  <c r="T476" i="1"/>
  <c r="U476" i="1" s="1"/>
  <c r="AQ476" i="1"/>
  <c r="AS476" i="1"/>
  <c r="AT476" i="1" s="1"/>
  <c r="AV476" i="1"/>
  <c r="V476" i="1"/>
  <c r="D476" i="1"/>
  <c r="C476" i="1"/>
  <c r="B476" i="1"/>
  <c r="H475" i="1"/>
  <c r="I475" i="1" s="1"/>
  <c r="Y475" i="1"/>
  <c r="AA475" i="1"/>
  <c r="AB475" i="1" s="1"/>
  <c r="L475" i="1"/>
  <c r="M475" i="1" s="1"/>
  <c r="AE475" i="1"/>
  <c r="AG475" i="1"/>
  <c r="P475" i="1"/>
  <c r="Q475" i="1" s="1"/>
  <c r="AK475" i="1"/>
  <c r="AM475" i="1"/>
  <c r="T475" i="1"/>
  <c r="U475" i="1" s="1"/>
  <c r="AQ475" i="1"/>
  <c r="AS475" i="1"/>
  <c r="AT475" i="1" s="1"/>
  <c r="V475" i="1"/>
  <c r="D475" i="1"/>
  <c r="C475" i="1"/>
  <c r="B475" i="1"/>
  <c r="H474" i="1"/>
  <c r="I474" i="1" s="1"/>
  <c r="Y474" i="1"/>
  <c r="AA474" i="1"/>
  <c r="AB474" i="1" s="1"/>
  <c r="L474" i="1"/>
  <c r="M474" i="1" s="1"/>
  <c r="AE474" i="1"/>
  <c r="AG474" i="1"/>
  <c r="AH474" i="1" s="1"/>
  <c r="P474" i="1"/>
  <c r="Q474" i="1" s="1"/>
  <c r="AK474" i="1"/>
  <c r="AM474" i="1"/>
  <c r="T474" i="1"/>
  <c r="U474" i="1" s="1"/>
  <c r="AQ474" i="1"/>
  <c r="AS474" i="1"/>
  <c r="V474" i="1"/>
  <c r="D474" i="1"/>
  <c r="C474" i="1"/>
  <c r="B474" i="1"/>
  <c r="H473" i="1"/>
  <c r="I473" i="1" s="1"/>
  <c r="Y473" i="1"/>
  <c r="AA473" i="1"/>
  <c r="L473" i="1"/>
  <c r="M473" i="1" s="1"/>
  <c r="AE473" i="1"/>
  <c r="AG473" i="1"/>
  <c r="AH473" i="1" s="1"/>
  <c r="P473" i="1"/>
  <c r="Q473" i="1" s="1"/>
  <c r="AK473" i="1"/>
  <c r="AM473" i="1"/>
  <c r="AN473" i="1" s="1"/>
  <c r="T473" i="1"/>
  <c r="U473" i="1" s="1"/>
  <c r="AQ473" i="1"/>
  <c r="AS473" i="1"/>
  <c r="V473" i="1"/>
  <c r="D473" i="1"/>
  <c r="C473" i="1"/>
  <c r="B473" i="1"/>
  <c r="H472" i="1"/>
  <c r="I472" i="1" s="1"/>
  <c r="Y472" i="1"/>
  <c r="AA472" i="1"/>
  <c r="L472" i="1"/>
  <c r="M472" i="1" s="1"/>
  <c r="AE472" i="1"/>
  <c r="AG472" i="1"/>
  <c r="P472" i="1"/>
  <c r="Q472" i="1" s="1"/>
  <c r="AK472" i="1"/>
  <c r="AM472" i="1"/>
  <c r="AN472" i="1" s="1"/>
  <c r="T472" i="1"/>
  <c r="U472" i="1" s="1"/>
  <c r="AQ472" i="1"/>
  <c r="AS472" i="1"/>
  <c r="AT472" i="1" s="1"/>
  <c r="AV472" i="1"/>
  <c r="V472" i="1"/>
  <c r="D472" i="1"/>
  <c r="C472" i="1"/>
  <c r="B472" i="1"/>
  <c r="H471" i="1"/>
  <c r="I471" i="1" s="1"/>
  <c r="Y471" i="1"/>
  <c r="AA471" i="1"/>
  <c r="AB471" i="1" s="1"/>
  <c r="L471" i="1"/>
  <c r="M471" i="1" s="1"/>
  <c r="AE471" i="1"/>
  <c r="AG471" i="1"/>
  <c r="P471" i="1"/>
  <c r="Q471" i="1" s="1"/>
  <c r="AK471" i="1"/>
  <c r="AM471" i="1"/>
  <c r="T471" i="1"/>
  <c r="U471" i="1" s="1"/>
  <c r="AQ471" i="1"/>
  <c r="AS471" i="1"/>
  <c r="AT471" i="1" s="1"/>
  <c r="V471" i="1"/>
  <c r="D471" i="1"/>
  <c r="C471" i="1"/>
  <c r="B471" i="1"/>
  <c r="H470" i="1"/>
  <c r="I470" i="1" s="1"/>
  <c r="Y470" i="1"/>
  <c r="AA470" i="1"/>
  <c r="AB470" i="1" s="1"/>
  <c r="L470" i="1"/>
  <c r="M470" i="1" s="1"/>
  <c r="AE470" i="1"/>
  <c r="AG470" i="1"/>
  <c r="AH470" i="1" s="1"/>
  <c r="P470" i="1"/>
  <c r="Q470" i="1" s="1"/>
  <c r="AK470" i="1"/>
  <c r="AM470" i="1"/>
  <c r="T470" i="1"/>
  <c r="U470" i="1" s="1"/>
  <c r="AQ470" i="1"/>
  <c r="AS470" i="1"/>
  <c r="V470" i="1"/>
  <c r="D470" i="1"/>
  <c r="C470" i="1"/>
  <c r="B470" i="1"/>
  <c r="H469" i="1"/>
  <c r="I469" i="1" s="1"/>
  <c r="Y469" i="1"/>
  <c r="AA469" i="1"/>
  <c r="L469" i="1"/>
  <c r="M469" i="1" s="1"/>
  <c r="AE469" i="1"/>
  <c r="AG469" i="1"/>
  <c r="AH469" i="1" s="1"/>
  <c r="P469" i="1"/>
  <c r="Q469" i="1" s="1"/>
  <c r="AK469" i="1"/>
  <c r="AM469" i="1"/>
  <c r="AN469" i="1" s="1"/>
  <c r="T469" i="1"/>
  <c r="U469" i="1" s="1"/>
  <c r="AQ469" i="1"/>
  <c r="AS469" i="1"/>
  <c r="V469" i="1"/>
  <c r="D469" i="1"/>
  <c r="C469" i="1"/>
  <c r="B469" i="1"/>
  <c r="H468" i="1"/>
  <c r="I468" i="1" s="1"/>
  <c r="Y468" i="1"/>
  <c r="AA468" i="1"/>
  <c r="L468" i="1"/>
  <c r="M468" i="1" s="1"/>
  <c r="AE468" i="1"/>
  <c r="AG468" i="1"/>
  <c r="P468" i="1"/>
  <c r="Q468" i="1" s="1"/>
  <c r="AK468" i="1"/>
  <c r="AM468" i="1"/>
  <c r="AN468" i="1" s="1"/>
  <c r="T468" i="1"/>
  <c r="U468" i="1" s="1"/>
  <c r="AQ468" i="1"/>
  <c r="AS468" i="1"/>
  <c r="AT468" i="1" s="1"/>
  <c r="AV468" i="1"/>
  <c r="V468" i="1"/>
  <c r="D468" i="1"/>
  <c r="C468" i="1"/>
  <c r="B468" i="1"/>
  <c r="H467" i="1"/>
  <c r="I467" i="1" s="1"/>
  <c r="Y467" i="1"/>
  <c r="AA467" i="1"/>
  <c r="AB467" i="1" s="1"/>
  <c r="L467" i="1"/>
  <c r="M467" i="1" s="1"/>
  <c r="AE467" i="1"/>
  <c r="AG467" i="1"/>
  <c r="P467" i="1"/>
  <c r="Q467" i="1" s="1"/>
  <c r="AK467" i="1"/>
  <c r="AM467" i="1"/>
  <c r="T467" i="1"/>
  <c r="U467" i="1" s="1"/>
  <c r="AQ467" i="1"/>
  <c r="AS467" i="1"/>
  <c r="AT467" i="1" s="1"/>
  <c r="V467" i="1"/>
  <c r="D467" i="1"/>
  <c r="C467" i="1"/>
  <c r="B467" i="1"/>
  <c r="H466" i="1"/>
  <c r="I466" i="1" s="1"/>
  <c r="Y466" i="1"/>
  <c r="AA466" i="1"/>
  <c r="AB466" i="1" s="1"/>
  <c r="L466" i="1"/>
  <c r="M466" i="1" s="1"/>
  <c r="AE466" i="1"/>
  <c r="AG466" i="1"/>
  <c r="AH466" i="1" s="1"/>
  <c r="P466" i="1"/>
  <c r="Q466" i="1" s="1"/>
  <c r="AK466" i="1"/>
  <c r="AM466" i="1"/>
  <c r="T466" i="1"/>
  <c r="U466" i="1" s="1"/>
  <c r="AQ466" i="1"/>
  <c r="AS466" i="1"/>
  <c r="V466" i="1"/>
  <c r="D466" i="1"/>
  <c r="C466" i="1"/>
  <c r="B466" i="1"/>
  <c r="H465" i="1"/>
  <c r="I465" i="1" s="1"/>
  <c r="Y465" i="1"/>
  <c r="AA465" i="1"/>
  <c r="AB465" i="1" s="1"/>
  <c r="L465" i="1"/>
  <c r="M465" i="1" s="1"/>
  <c r="AE465" i="1"/>
  <c r="AG465" i="1"/>
  <c r="AH465" i="1" s="1"/>
  <c r="P465" i="1"/>
  <c r="Q465" i="1" s="1"/>
  <c r="AK465" i="1"/>
  <c r="AM465" i="1"/>
  <c r="T465" i="1"/>
  <c r="U465" i="1" s="1"/>
  <c r="AQ465" i="1"/>
  <c r="AS465" i="1"/>
  <c r="V465" i="1"/>
  <c r="D465" i="1"/>
  <c r="C465" i="1"/>
  <c r="B465" i="1"/>
  <c r="H464" i="1"/>
  <c r="I464" i="1" s="1"/>
  <c r="Y464" i="1"/>
  <c r="AA464" i="1"/>
  <c r="L464" i="1"/>
  <c r="M464" i="1" s="1"/>
  <c r="AE464" i="1"/>
  <c r="AG464" i="1"/>
  <c r="AH464" i="1" s="1"/>
  <c r="P464" i="1"/>
  <c r="Q464" i="1" s="1"/>
  <c r="AK464" i="1"/>
  <c r="AM464" i="1"/>
  <c r="AN464" i="1" s="1"/>
  <c r="T464" i="1"/>
  <c r="U464" i="1" s="1"/>
  <c r="AQ464" i="1"/>
  <c r="AS464" i="1"/>
  <c r="AV464" i="1"/>
  <c r="V464" i="1"/>
  <c r="D464" i="1"/>
  <c r="C464" i="1"/>
  <c r="B464" i="1"/>
  <c r="H463" i="1"/>
  <c r="I463" i="1" s="1"/>
  <c r="Y463" i="1"/>
  <c r="AA463" i="1"/>
  <c r="L463" i="1"/>
  <c r="M463" i="1" s="1"/>
  <c r="AE463" i="1"/>
  <c r="AG463" i="1"/>
  <c r="P463" i="1"/>
  <c r="Q463" i="1" s="1"/>
  <c r="AK463" i="1"/>
  <c r="AM463" i="1"/>
  <c r="AN463" i="1" s="1"/>
  <c r="T463" i="1"/>
  <c r="U463" i="1" s="1"/>
  <c r="AQ463" i="1"/>
  <c r="AS463" i="1"/>
  <c r="AT463" i="1" s="1"/>
  <c r="V463" i="1"/>
  <c r="D463" i="1"/>
  <c r="C463" i="1"/>
  <c r="B463" i="1"/>
  <c r="H462" i="1"/>
  <c r="I462" i="1" s="1"/>
  <c r="Y462" i="1"/>
  <c r="AA462" i="1"/>
  <c r="AB462" i="1" s="1"/>
  <c r="L462" i="1"/>
  <c r="M462" i="1" s="1"/>
  <c r="AE462" i="1"/>
  <c r="AG462" i="1"/>
  <c r="P462" i="1"/>
  <c r="Q462" i="1" s="1"/>
  <c r="AK462" i="1"/>
  <c r="AM462" i="1"/>
  <c r="T462" i="1"/>
  <c r="U462" i="1" s="1"/>
  <c r="AQ462" i="1"/>
  <c r="AS462" i="1"/>
  <c r="AT462" i="1" s="1"/>
  <c r="V462" i="1"/>
  <c r="D462" i="1"/>
  <c r="C462" i="1"/>
  <c r="B462" i="1"/>
  <c r="H461" i="1"/>
  <c r="I461" i="1" s="1"/>
  <c r="Y461" i="1"/>
  <c r="AA461" i="1"/>
  <c r="AB461" i="1" s="1"/>
  <c r="L461" i="1"/>
  <c r="M461" i="1" s="1"/>
  <c r="AE461" i="1"/>
  <c r="AG461" i="1"/>
  <c r="AH461" i="1" s="1"/>
  <c r="P461" i="1"/>
  <c r="Q461" i="1" s="1"/>
  <c r="AK461" i="1"/>
  <c r="AM461" i="1"/>
  <c r="T461" i="1"/>
  <c r="U461" i="1" s="1"/>
  <c r="AQ461" i="1"/>
  <c r="AS461" i="1"/>
  <c r="V461" i="1"/>
  <c r="D461" i="1"/>
  <c r="C461" i="1"/>
  <c r="B461" i="1"/>
  <c r="H460" i="1"/>
  <c r="I460" i="1" s="1"/>
  <c r="Y460" i="1"/>
  <c r="AA460" i="1"/>
  <c r="L460" i="1"/>
  <c r="M460" i="1" s="1"/>
  <c r="AE460" i="1"/>
  <c r="AG460" i="1"/>
  <c r="AH460" i="1" s="1"/>
  <c r="P460" i="1"/>
  <c r="Q460" i="1" s="1"/>
  <c r="AK460" i="1"/>
  <c r="AM460" i="1"/>
  <c r="AN460" i="1" s="1"/>
  <c r="T460" i="1"/>
  <c r="U460" i="1" s="1"/>
  <c r="AQ460" i="1"/>
  <c r="AS460" i="1"/>
  <c r="AV460" i="1"/>
  <c r="V460" i="1"/>
  <c r="D460" i="1"/>
  <c r="C460" i="1"/>
  <c r="B460" i="1"/>
  <c r="H459" i="1"/>
  <c r="I459" i="1" s="1"/>
  <c r="Y459" i="1"/>
  <c r="AA459" i="1"/>
  <c r="L459" i="1"/>
  <c r="M459" i="1" s="1"/>
  <c r="AE459" i="1"/>
  <c r="AG459" i="1"/>
  <c r="P459" i="1"/>
  <c r="Q459" i="1" s="1"/>
  <c r="AK459" i="1"/>
  <c r="AM459" i="1"/>
  <c r="AN459" i="1" s="1"/>
  <c r="T459" i="1"/>
  <c r="U459" i="1" s="1"/>
  <c r="AQ459" i="1"/>
  <c r="AS459" i="1"/>
  <c r="AT459" i="1" s="1"/>
  <c r="V459" i="1"/>
  <c r="D459" i="1"/>
  <c r="C459" i="1"/>
  <c r="B459" i="1"/>
  <c r="H458" i="1"/>
  <c r="I458" i="1" s="1"/>
  <c r="Y458" i="1"/>
  <c r="AA458" i="1"/>
  <c r="AB458" i="1" s="1"/>
  <c r="L458" i="1"/>
  <c r="M458" i="1" s="1"/>
  <c r="AE458" i="1"/>
  <c r="AG458" i="1"/>
  <c r="P458" i="1"/>
  <c r="Q458" i="1" s="1"/>
  <c r="AK458" i="1"/>
  <c r="AM458" i="1"/>
  <c r="T458" i="1"/>
  <c r="U458" i="1" s="1"/>
  <c r="AQ458" i="1"/>
  <c r="AS458" i="1"/>
  <c r="AT458" i="1" s="1"/>
  <c r="V458" i="1"/>
  <c r="D458" i="1"/>
  <c r="C458" i="1"/>
  <c r="B458" i="1"/>
  <c r="H457" i="1"/>
  <c r="I457" i="1" s="1"/>
  <c r="Y457" i="1"/>
  <c r="AA457" i="1"/>
  <c r="AB457" i="1" s="1"/>
  <c r="L457" i="1"/>
  <c r="M457" i="1" s="1"/>
  <c r="AE457" i="1"/>
  <c r="AG457" i="1"/>
  <c r="AH457" i="1" s="1"/>
  <c r="P457" i="1"/>
  <c r="Q457" i="1" s="1"/>
  <c r="AK457" i="1"/>
  <c r="AM457" i="1"/>
  <c r="T457" i="1"/>
  <c r="U457" i="1" s="1"/>
  <c r="AQ457" i="1"/>
  <c r="AS457" i="1"/>
  <c r="V457" i="1"/>
  <c r="D457" i="1"/>
  <c r="C457" i="1"/>
  <c r="B457" i="1"/>
  <c r="H456" i="1"/>
  <c r="I456" i="1" s="1"/>
  <c r="Y456" i="1"/>
  <c r="AA456" i="1"/>
  <c r="L456" i="1"/>
  <c r="M456" i="1" s="1"/>
  <c r="AE456" i="1"/>
  <c r="AG456" i="1"/>
  <c r="AH456" i="1" s="1"/>
  <c r="P456" i="1"/>
  <c r="Q456" i="1" s="1"/>
  <c r="AK456" i="1"/>
  <c r="AM456" i="1"/>
  <c r="AN456" i="1" s="1"/>
  <c r="T456" i="1"/>
  <c r="U456" i="1" s="1"/>
  <c r="AQ456" i="1"/>
  <c r="AS456" i="1"/>
  <c r="AV456" i="1"/>
  <c r="V456" i="1"/>
  <c r="D456" i="1"/>
  <c r="C456" i="1"/>
  <c r="B456" i="1"/>
  <c r="H455" i="1"/>
  <c r="I455" i="1" s="1"/>
  <c r="Y455" i="1"/>
  <c r="AA455" i="1"/>
  <c r="L455" i="1"/>
  <c r="M455" i="1" s="1"/>
  <c r="AE455" i="1"/>
  <c r="AG455" i="1"/>
  <c r="P455" i="1"/>
  <c r="Q455" i="1" s="1"/>
  <c r="AK455" i="1"/>
  <c r="AM455" i="1"/>
  <c r="AN455" i="1" s="1"/>
  <c r="T455" i="1"/>
  <c r="U455" i="1" s="1"/>
  <c r="AQ455" i="1"/>
  <c r="AS455" i="1"/>
  <c r="AT455" i="1" s="1"/>
  <c r="V455" i="1"/>
  <c r="D455" i="1"/>
  <c r="C455" i="1"/>
  <c r="B455" i="1"/>
  <c r="H454" i="1"/>
  <c r="I454" i="1" s="1"/>
  <c r="Y454" i="1"/>
  <c r="AA454" i="1"/>
  <c r="AB454" i="1" s="1"/>
  <c r="L454" i="1"/>
  <c r="M454" i="1" s="1"/>
  <c r="AE454" i="1"/>
  <c r="AG454" i="1"/>
  <c r="P454" i="1"/>
  <c r="Q454" i="1" s="1"/>
  <c r="AK454" i="1"/>
  <c r="AM454" i="1"/>
  <c r="T454" i="1"/>
  <c r="U454" i="1" s="1"/>
  <c r="AQ454" i="1"/>
  <c r="AS454" i="1"/>
  <c r="AT454" i="1" s="1"/>
  <c r="V454" i="1"/>
  <c r="D454" i="1"/>
  <c r="C454" i="1"/>
  <c r="B454" i="1"/>
  <c r="H453" i="1"/>
  <c r="I453" i="1" s="1"/>
  <c r="Y453" i="1"/>
  <c r="AA453" i="1"/>
  <c r="AB453" i="1" s="1"/>
  <c r="L453" i="1"/>
  <c r="M453" i="1" s="1"/>
  <c r="AE453" i="1"/>
  <c r="AG453" i="1"/>
  <c r="AH453" i="1" s="1"/>
  <c r="P453" i="1"/>
  <c r="Q453" i="1" s="1"/>
  <c r="AK453" i="1"/>
  <c r="AM453" i="1"/>
  <c r="T453" i="1"/>
  <c r="U453" i="1" s="1"/>
  <c r="AQ453" i="1"/>
  <c r="AS453" i="1"/>
  <c r="V453" i="1"/>
  <c r="D453" i="1"/>
  <c r="C453" i="1"/>
  <c r="B453" i="1"/>
  <c r="H452" i="1"/>
  <c r="I452" i="1" s="1"/>
  <c r="Y452" i="1"/>
  <c r="AA452" i="1"/>
  <c r="L452" i="1"/>
  <c r="M452" i="1" s="1"/>
  <c r="AE452" i="1"/>
  <c r="AG452" i="1"/>
  <c r="AH452" i="1" s="1"/>
  <c r="P452" i="1"/>
  <c r="Q452" i="1" s="1"/>
  <c r="AK452" i="1"/>
  <c r="AM452" i="1"/>
  <c r="AN452" i="1" s="1"/>
  <c r="T452" i="1"/>
  <c r="U452" i="1" s="1"/>
  <c r="AQ452" i="1"/>
  <c r="AS452" i="1"/>
  <c r="AV452" i="1"/>
  <c r="V452" i="1"/>
  <c r="D452" i="1"/>
  <c r="C452" i="1"/>
  <c r="B452" i="1"/>
  <c r="H451" i="1"/>
  <c r="I451" i="1" s="1"/>
  <c r="Y451" i="1"/>
  <c r="AA451" i="1"/>
  <c r="L451" i="1"/>
  <c r="M451" i="1" s="1"/>
  <c r="AE451" i="1"/>
  <c r="AG451" i="1"/>
  <c r="P451" i="1"/>
  <c r="Q451" i="1" s="1"/>
  <c r="AK451" i="1"/>
  <c r="AM451" i="1"/>
  <c r="AN451" i="1" s="1"/>
  <c r="T451" i="1"/>
  <c r="U451" i="1" s="1"/>
  <c r="AQ451" i="1"/>
  <c r="AS451" i="1"/>
  <c r="AT451" i="1" s="1"/>
  <c r="V451" i="1"/>
  <c r="D451" i="1"/>
  <c r="C451" i="1"/>
  <c r="B451" i="1"/>
  <c r="H450" i="1"/>
  <c r="I450" i="1" s="1"/>
  <c r="Y450" i="1"/>
  <c r="AA450" i="1"/>
  <c r="AB450" i="1" s="1"/>
  <c r="L450" i="1"/>
  <c r="M450" i="1" s="1"/>
  <c r="AE450" i="1"/>
  <c r="AG450" i="1"/>
  <c r="P450" i="1"/>
  <c r="Q450" i="1" s="1"/>
  <c r="AK450" i="1"/>
  <c r="AM450" i="1"/>
  <c r="T450" i="1"/>
  <c r="U450" i="1" s="1"/>
  <c r="AQ450" i="1"/>
  <c r="AS450" i="1"/>
  <c r="AT450" i="1" s="1"/>
  <c r="V450" i="1"/>
  <c r="D450" i="1"/>
  <c r="C450" i="1"/>
  <c r="B450" i="1"/>
  <c r="H449" i="1"/>
  <c r="I449" i="1" s="1"/>
  <c r="Y449" i="1"/>
  <c r="AA449" i="1"/>
  <c r="AB449" i="1" s="1"/>
  <c r="L449" i="1"/>
  <c r="M449" i="1" s="1"/>
  <c r="AE449" i="1"/>
  <c r="AG449" i="1"/>
  <c r="AH449" i="1" s="1"/>
  <c r="P449" i="1"/>
  <c r="Q449" i="1" s="1"/>
  <c r="AK449" i="1"/>
  <c r="AM449" i="1"/>
  <c r="T449" i="1"/>
  <c r="U449" i="1" s="1"/>
  <c r="AQ449" i="1"/>
  <c r="AS449" i="1"/>
  <c r="V449" i="1"/>
  <c r="D449" i="1"/>
  <c r="C449" i="1"/>
  <c r="B449" i="1"/>
  <c r="H510" i="1"/>
  <c r="I510" i="1" s="1"/>
  <c r="Y510" i="1"/>
  <c r="AA510" i="1"/>
  <c r="L510" i="1"/>
  <c r="M510" i="1" s="1"/>
  <c r="AE510" i="1"/>
  <c r="AG510" i="1"/>
  <c r="AH510" i="1" s="1"/>
  <c r="P510" i="1"/>
  <c r="Q510" i="1" s="1"/>
  <c r="AK510" i="1"/>
  <c r="AM510" i="1"/>
  <c r="AN510" i="1" s="1"/>
  <c r="T510" i="1"/>
  <c r="U510" i="1" s="1"/>
  <c r="AQ510" i="1"/>
  <c r="AS510" i="1"/>
  <c r="AV510" i="1"/>
  <c r="V510" i="1"/>
  <c r="D510" i="1"/>
  <c r="C510" i="1"/>
  <c r="B510" i="1"/>
  <c r="H509" i="1"/>
  <c r="I509" i="1" s="1"/>
  <c r="Y509" i="1"/>
  <c r="AA509" i="1"/>
  <c r="L509" i="1"/>
  <c r="M509" i="1" s="1"/>
  <c r="AE509" i="1"/>
  <c r="AG509" i="1"/>
  <c r="P509" i="1"/>
  <c r="Q509" i="1" s="1"/>
  <c r="AK509" i="1"/>
  <c r="AM509" i="1"/>
  <c r="AN509" i="1" s="1"/>
  <c r="T509" i="1"/>
  <c r="U509" i="1" s="1"/>
  <c r="AQ509" i="1"/>
  <c r="AS509" i="1"/>
  <c r="AT509" i="1" s="1"/>
  <c r="V509" i="1"/>
  <c r="D509" i="1"/>
  <c r="C509" i="1"/>
  <c r="B509" i="1"/>
  <c r="H508" i="1"/>
  <c r="I508" i="1" s="1"/>
  <c r="Y508" i="1"/>
  <c r="AA508" i="1"/>
  <c r="AB508" i="1" s="1"/>
  <c r="L508" i="1"/>
  <c r="M508" i="1" s="1"/>
  <c r="AE508" i="1"/>
  <c r="AG508" i="1"/>
  <c r="P508" i="1"/>
  <c r="Q508" i="1" s="1"/>
  <c r="AK508" i="1"/>
  <c r="AM508" i="1"/>
  <c r="T508" i="1"/>
  <c r="U508" i="1" s="1"/>
  <c r="AQ508" i="1"/>
  <c r="AS508" i="1"/>
  <c r="AT508" i="1" s="1"/>
  <c r="V508" i="1"/>
  <c r="D508" i="1"/>
  <c r="C508" i="1"/>
  <c r="B508" i="1"/>
  <c r="H507" i="1"/>
  <c r="I507" i="1" s="1"/>
  <c r="Y507" i="1"/>
  <c r="AA507" i="1"/>
  <c r="AB507" i="1" s="1"/>
  <c r="L507" i="1"/>
  <c r="M507" i="1" s="1"/>
  <c r="AE507" i="1"/>
  <c r="AG507" i="1"/>
  <c r="AH507" i="1" s="1"/>
  <c r="P507" i="1"/>
  <c r="Q507" i="1" s="1"/>
  <c r="AK507" i="1"/>
  <c r="AM507" i="1"/>
  <c r="T507" i="1"/>
  <c r="U507" i="1" s="1"/>
  <c r="AQ507" i="1"/>
  <c r="AS507" i="1"/>
  <c r="V507" i="1"/>
  <c r="D507" i="1"/>
  <c r="C507" i="1"/>
  <c r="B507" i="1"/>
  <c r="H506" i="1"/>
  <c r="I506" i="1" s="1"/>
  <c r="Y506" i="1"/>
  <c r="AA506" i="1"/>
  <c r="L506" i="1"/>
  <c r="M506" i="1" s="1"/>
  <c r="AE506" i="1"/>
  <c r="AG506" i="1"/>
  <c r="AH506" i="1" s="1"/>
  <c r="P506" i="1"/>
  <c r="Q506" i="1" s="1"/>
  <c r="AK506" i="1"/>
  <c r="AM506" i="1"/>
  <c r="AN506" i="1" s="1"/>
  <c r="T506" i="1"/>
  <c r="U506" i="1" s="1"/>
  <c r="AQ506" i="1"/>
  <c r="AS506" i="1"/>
  <c r="AV506" i="1"/>
  <c r="V506" i="1"/>
  <c r="D506" i="1"/>
  <c r="C506" i="1"/>
  <c r="B506" i="1"/>
  <c r="H505" i="1"/>
  <c r="I505" i="1" s="1"/>
  <c r="Y505" i="1"/>
  <c r="AA505" i="1"/>
  <c r="L505" i="1"/>
  <c r="M505" i="1" s="1"/>
  <c r="AE505" i="1"/>
  <c r="AG505" i="1"/>
  <c r="P505" i="1"/>
  <c r="Q505" i="1" s="1"/>
  <c r="AK505" i="1"/>
  <c r="AM505" i="1"/>
  <c r="AN505" i="1" s="1"/>
  <c r="T505" i="1"/>
  <c r="U505" i="1" s="1"/>
  <c r="AQ505" i="1"/>
  <c r="AS505" i="1"/>
  <c r="AT505" i="1" s="1"/>
  <c r="V505" i="1"/>
  <c r="D505" i="1"/>
  <c r="C505" i="1"/>
  <c r="B505" i="1"/>
  <c r="H504" i="1"/>
  <c r="I504" i="1" s="1"/>
  <c r="Y504" i="1"/>
  <c r="AA504" i="1"/>
  <c r="AB504" i="1" s="1"/>
  <c r="L504" i="1"/>
  <c r="M504" i="1" s="1"/>
  <c r="AE504" i="1"/>
  <c r="AG504" i="1"/>
  <c r="P504" i="1"/>
  <c r="Q504" i="1" s="1"/>
  <c r="AK504" i="1"/>
  <c r="AM504" i="1"/>
  <c r="T504" i="1"/>
  <c r="U504" i="1" s="1"/>
  <c r="AQ504" i="1"/>
  <c r="AS504" i="1"/>
  <c r="AT504" i="1" s="1"/>
  <c r="V504" i="1"/>
  <c r="D504" i="1"/>
  <c r="C504" i="1"/>
  <c r="B504" i="1"/>
  <c r="H503" i="1"/>
  <c r="I503" i="1" s="1"/>
  <c r="Y503" i="1"/>
  <c r="AA503" i="1"/>
  <c r="AB503" i="1" s="1"/>
  <c r="L503" i="1"/>
  <c r="M503" i="1" s="1"/>
  <c r="AE503" i="1"/>
  <c r="AG503" i="1"/>
  <c r="AH503" i="1" s="1"/>
  <c r="P503" i="1"/>
  <c r="Q503" i="1" s="1"/>
  <c r="AK503" i="1"/>
  <c r="AM503" i="1"/>
  <c r="T503" i="1"/>
  <c r="U503" i="1" s="1"/>
  <c r="AQ503" i="1"/>
  <c r="AS503" i="1"/>
  <c r="V503" i="1"/>
  <c r="D503" i="1"/>
  <c r="C503" i="1"/>
  <c r="B503" i="1"/>
  <c r="H502" i="1"/>
  <c r="I502" i="1" s="1"/>
  <c r="Y502" i="1"/>
  <c r="AA502" i="1"/>
  <c r="L502" i="1"/>
  <c r="M502" i="1" s="1"/>
  <c r="AE502" i="1"/>
  <c r="AG502" i="1"/>
  <c r="AH502" i="1" s="1"/>
  <c r="P502" i="1"/>
  <c r="Q502" i="1" s="1"/>
  <c r="AK502" i="1"/>
  <c r="AM502" i="1"/>
  <c r="AN502" i="1" s="1"/>
  <c r="T502" i="1"/>
  <c r="U502" i="1" s="1"/>
  <c r="AQ502" i="1"/>
  <c r="AS502" i="1"/>
  <c r="AV502" i="1"/>
  <c r="V502" i="1"/>
  <c r="D502" i="1"/>
  <c r="C502" i="1"/>
  <c r="B502" i="1"/>
  <c r="H501" i="1"/>
  <c r="I501" i="1" s="1"/>
  <c r="Y501" i="1"/>
  <c r="AA501" i="1"/>
  <c r="L501" i="1"/>
  <c r="M501" i="1" s="1"/>
  <c r="AE501" i="1"/>
  <c r="AG501" i="1"/>
  <c r="P501" i="1"/>
  <c r="Q501" i="1" s="1"/>
  <c r="AK501" i="1"/>
  <c r="AM501" i="1"/>
  <c r="AN501" i="1" s="1"/>
  <c r="T501" i="1"/>
  <c r="U501" i="1" s="1"/>
  <c r="AQ501" i="1"/>
  <c r="AS501" i="1"/>
  <c r="AT501" i="1" s="1"/>
  <c r="V501" i="1"/>
  <c r="D501" i="1"/>
  <c r="C501" i="1"/>
  <c r="B501" i="1"/>
  <c r="H500" i="1"/>
  <c r="I500" i="1" s="1"/>
  <c r="Y500" i="1"/>
  <c r="AA500" i="1"/>
  <c r="AB500" i="1" s="1"/>
  <c r="L500" i="1"/>
  <c r="M500" i="1" s="1"/>
  <c r="AE500" i="1"/>
  <c r="AG500" i="1"/>
  <c r="P500" i="1"/>
  <c r="Q500" i="1" s="1"/>
  <c r="AK500" i="1"/>
  <c r="AM500" i="1"/>
  <c r="T500" i="1"/>
  <c r="U500" i="1" s="1"/>
  <c r="AQ500" i="1"/>
  <c r="AS500" i="1"/>
  <c r="AT500" i="1" s="1"/>
  <c r="V500" i="1"/>
  <c r="D500" i="1"/>
  <c r="C500" i="1"/>
  <c r="B500" i="1"/>
  <c r="H499" i="1"/>
  <c r="I499" i="1" s="1"/>
  <c r="Y499" i="1"/>
  <c r="AA499" i="1"/>
  <c r="AB499" i="1" s="1"/>
  <c r="L499" i="1"/>
  <c r="M499" i="1" s="1"/>
  <c r="AE499" i="1"/>
  <c r="AG499" i="1"/>
  <c r="AH499" i="1" s="1"/>
  <c r="P499" i="1"/>
  <c r="Q499" i="1" s="1"/>
  <c r="AK499" i="1"/>
  <c r="AM499" i="1"/>
  <c r="T499" i="1"/>
  <c r="U499" i="1" s="1"/>
  <c r="AQ499" i="1"/>
  <c r="AS499" i="1"/>
  <c r="V499" i="1"/>
  <c r="D499" i="1"/>
  <c r="C499" i="1"/>
  <c r="B499" i="1"/>
  <c r="H498" i="1"/>
  <c r="I498" i="1" s="1"/>
  <c r="Y498" i="1"/>
  <c r="AA498" i="1"/>
  <c r="L498" i="1"/>
  <c r="M498" i="1" s="1"/>
  <c r="AE498" i="1"/>
  <c r="AG498" i="1"/>
  <c r="AH498" i="1" s="1"/>
  <c r="P498" i="1"/>
  <c r="Q498" i="1" s="1"/>
  <c r="AK498" i="1"/>
  <c r="AM498" i="1"/>
  <c r="AN498" i="1" s="1"/>
  <c r="T498" i="1"/>
  <c r="U498" i="1" s="1"/>
  <c r="AQ498" i="1"/>
  <c r="AS498" i="1"/>
  <c r="AV498" i="1"/>
  <c r="V498" i="1"/>
  <c r="D498" i="1"/>
  <c r="C498" i="1"/>
  <c r="B498" i="1"/>
  <c r="H497" i="1"/>
  <c r="I497" i="1" s="1"/>
  <c r="Y497" i="1"/>
  <c r="AA497" i="1"/>
  <c r="L497" i="1"/>
  <c r="M497" i="1" s="1"/>
  <c r="AE497" i="1"/>
  <c r="AG497" i="1"/>
  <c r="P497" i="1"/>
  <c r="Q497" i="1" s="1"/>
  <c r="AK497" i="1"/>
  <c r="AM497" i="1"/>
  <c r="AN497" i="1" s="1"/>
  <c r="T497" i="1"/>
  <c r="U497" i="1" s="1"/>
  <c r="AQ497" i="1"/>
  <c r="AS497" i="1"/>
  <c r="AT497" i="1" s="1"/>
  <c r="V497" i="1"/>
  <c r="D497" i="1"/>
  <c r="C497" i="1"/>
  <c r="B497" i="1"/>
  <c r="H496" i="1"/>
  <c r="I496" i="1" s="1"/>
  <c r="Y496" i="1"/>
  <c r="AA496" i="1"/>
  <c r="AB496" i="1" s="1"/>
  <c r="L496" i="1"/>
  <c r="M496" i="1" s="1"/>
  <c r="AE496" i="1"/>
  <c r="AG496" i="1"/>
  <c r="P496" i="1"/>
  <c r="Q496" i="1" s="1"/>
  <c r="AK496" i="1"/>
  <c r="AM496" i="1"/>
  <c r="T496" i="1"/>
  <c r="U496" i="1" s="1"/>
  <c r="AQ496" i="1"/>
  <c r="AS496" i="1"/>
  <c r="AT496" i="1" s="1"/>
  <c r="V496" i="1"/>
  <c r="D496" i="1"/>
  <c r="C496" i="1"/>
  <c r="B496" i="1"/>
  <c r="H495" i="1"/>
  <c r="I495" i="1" s="1"/>
  <c r="Y495" i="1"/>
  <c r="AA495" i="1"/>
  <c r="AB495" i="1" s="1"/>
  <c r="L495" i="1"/>
  <c r="M495" i="1" s="1"/>
  <c r="AE495" i="1"/>
  <c r="AG495" i="1"/>
  <c r="AH495" i="1" s="1"/>
  <c r="P495" i="1"/>
  <c r="Q495" i="1" s="1"/>
  <c r="AK495" i="1"/>
  <c r="AM495" i="1"/>
  <c r="T495" i="1"/>
  <c r="U495" i="1" s="1"/>
  <c r="AQ495" i="1"/>
  <c r="AS495" i="1"/>
  <c r="V495" i="1"/>
  <c r="D495" i="1"/>
  <c r="C495" i="1"/>
  <c r="B495" i="1"/>
  <c r="H494" i="1"/>
  <c r="I494" i="1" s="1"/>
  <c r="Y494" i="1"/>
  <c r="AA494" i="1"/>
  <c r="L494" i="1"/>
  <c r="M494" i="1" s="1"/>
  <c r="AE494" i="1"/>
  <c r="AG494" i="1"/>
  <c r="AH494" i="1" s="1"/>
  <c r="P494" i="1"/>
  <c r="Q494" i="1" s="1"/>
  <c r="AK494" i="1"/>
  <c r="AM494" i="1"/>
  <c r="AN494" i="1" s="1"/>
  <c r="T494" i="1"/>
  <c r="U494" i="1" s="1"/>
  <c r="AQ494" i="1"/>
  <c r="AS494" i="1"/>
  <c r="AV494" i="1"/>
  <c r="V494" i="1"/>
  <c r="D494" i="1"/>
  <c r="C494" i="1"/>
  <c r="B494" i="1"/>
  <c r="H493" i="1"/>
  <c r="I493" i="1" s="1"/>
  <c r="Y493" i="1"/>
  <c r="AA493" i="1"/>
  <c r="L493" i="1"/>
  <c r="M493" i="1" s="1"/>
  <c r="AE493" i="1"/>
  <c r="AG493" i="1"/>
  <c r="P493" i="1"/>
  <c r="Q493" i="1" s="1"/>
  <c r="AK493" i="1"/>
  <c r="AM493" i="1"/>
  <c r="AN493" i="1" s="1"/>
  <c r="T493" i="1"/>
  <c r="U493" i="1" s="1"/>
  <c r="AQ493" i="1"/>
  <c r="AS493" i="1"/>
  <c r="AT493" i="1" s="1"/>
  <c r="V493" i="1"/>
  <c r="D493" i="1"/>
  <c r="C493" i="1"/>
  <c r="B493" i="1"/>
  <c r="H492" i="1"/>
  <c r="I492" i="1" s="1"/>
  <c r="Y492" i="1"/>
  <c r="AA492" i="1"/>
  <c r="AB492" i="1" s="1"/>
  <c r="L492" i="1"/>
  <c r="M492" i="1" s="1"/>
  <c r="AE492" i="1"/>
  <c r="AG492" i="1"/>
  <c r="P492" i="1"/>
  <c r="Q492" i="1" s="1"/>
  <c r="AK492" i="1"/>
  <c r="AM492" i="1"/>
  <c r="T492" i="1"/>
  <c r="U492" i="1" s="1"/>
  <c r="AQ492" i="1"/>
  <c r="AS492" i="1"/>
  <c r="AT492" i="1" s="1"/>
  <c r="V492" i="1"/>
  <c r="D492" i="1"/>
  <c r="C492" i="1"/>
  <c r="B492" i="1"/>
  <c r="H491" i="1"/>
  <c r="I491" i="1" s="1"/>
  <c r="Y491" i="1"/>
  <c r="AA491" i="1"/>
  <c r="AB491" i="1" s="1"/>
  <c r="L491" i="1"/>
  <c r="M491" i="1" s="1"/>
  <c r="AE491" i="1"/>
  <c r="AG491" i="1"/>
  <c r="AH491" i="1" s="1"/>
  <c r="P491" i="1"/>
  <c r="Q491" i="1" s="1"/>
  <c r="AK491" i="1"/>
  <c r="AM491" i="1"/>
  <c r="T491" i="1"/>
  <c r="U491" i="1" s="1"/>
  <c r="AQ491" i="1"/>
  <c r="AS491" i="1"/>
  <c r="V491" i="1"/>
  <c r="D491" i="1"/>
  <c r="C491" i="1"/>
  <c r="B491" i="1"/>
  <c r="H490" i="1"/>
  <c r="I490" i="1" s="1"/>
  <c r="Y490" i="1"/>
  <c r="AA490" i="1"/>
  <c r="L490" i="1"/>
  <c r="M490" i="1" s="1"/>
  <c r="AE490" i="1"/>
  <c r="AG490" i="1"/>
  <c r="AH490" i="1" s="1"/>
  <c r="P490" i="1"/>
  <c r="Q490" i="1" s="1"/>
  <c r="AK490" i="1"/>
  <c r="AM490" i="1"/>
  <c r="AN490" i="1" s="1"/>
  <c r="T490" i="1"/>
  <c r="U490" i="1" s="1"/>
  <c r="AQ490" i="1"/>
  <c r="AS490" i="1"/>
  <c r="AV490" i="1"/>
  <c r="V490" i="1"/>
  <c r="D490" i="1"/>
  <c r="C490" i="1"/>
  <c r="B490" i="1"/>
  <c r="H489" i="1"/>
  <c r="I489" i="1" s="1"/>
  <c r="Y489" i="1"/>
  <c r="AA489" i="1"/>
  <c r="L489" i="1"/>
  <c r="M489" i="1" s="1"/>
  <c r="AE489" i="1"/>
  <c r="AG489" i="1"/>
  <c r="P489" i="1"/>
  <c r="Q489" i="1" s="1"/>
  <c r="AK489" i="1"/>
  <c r="AM489" i="1"/>
  <c r="AN489" i="1" s="1"/>
  <c r="T489" i="1"/>
  <c r="U489" i="1" s="1"/>
  <c r="AQ489" i="1"/>
  <c r="AS489" i="1"/>
  <c r="AT489" i="1" s="1"/>
  <c r="V489" i="1"/>
  <c r="D489" i="1"/>
  <c r="C489" i="1"/>
  <c r="B489" i="1"/>
  <c r="H488" i="1"/>
  <c r="I488" i="1" s="1"/>
  <c r="Y488" i="1"/>
  <c r="AA488" i="1"/>
  <c r="AB488" i="1" s="1"/>
  <c r="L488" i="1"/>
  <c r="M488" i="1" s="1"/>
  <c r="AE488" i="1"/>
  <c r="AG488" i="1"/>
  <c r="P488" i="1"/>
  <c r="Q488" i="1" s="1"/>
  <c r="AK488" i="1"/>
  <c r="AM488" i="1"/>
  <c r="T488" i="1"/>
  <c r="U488" i="1" s="1"/>
  <c r="AQ488" i="1"/>
  <c r="AS488" i="1"/>
  <c r="AT488" i="1" s="1"/>
  <c r="V488" i="1"/>
  <c r="D488" i="1"/>
  <c r="C488" i="1"/>
  <c r="B488" i="1"/>
  <c r="H487" i="1"/>
  <c r="I487" i="1" s="1"/>
  <c r="Y487" i="1"/>
  <c r="AA487" i="1"/>
  <c r="AB487" i="1" s="1"/>
  <c r="L487" i="1"/>
  <c r="M487" i="1" s="1"/>
  <c r="AE487" i="1"/>
  <c r="AG487" i="1"/>
  <c r="AH487" i="1" s="1"/>
  <c r="P487" i="1"/>
  <c r="Q487" i="1" s="1"/>
  <c r="AK487" i="1"/>
  <c r="AM487" i="1"/>
  <c r="T487" i="1"/>
  <c r="U487" i="1" s="1"/>
  <c r="AQ487" i="1"/>
  <c r="AS487" i="1"/>
  <c r="V487" i="1"/>
  <c r="D487" i="1"/>
  <c r="C487" i="1"/>
  <c r="B487" i="1"/>
  <c r="H486" i="1"/>
  <c r="I486" i="1" s="1"/>
  <c r="Y486" i="1"/>
  <c r="AA486" i="1"/>
  <c r="L486" i="1"/>
  <c r="M486" i="1" s="1"/>
  <c r="AE486" i="1"/>
  <c r="AG486" i="1"/>
  <c r="AH486" i="1" s="1"/>
  <c r="P486" i="1"/>
  <c r="Q486" i="1" s="1"/>
  <c r="AK486" i="1"/>
  <c r="AM486" i="1"/>
  <c r="AN486" i="1" s="1"/>
  <c r="T486" i="1"/>
  <c r="U486" i="1" s="1"/>
  <c r="AQ486" i="1"/>
  <c r="AS486" i="1"/>
  <c r="AV486" i="1"/>
  <c r="V486" i="1"/>
  <c r="D486" i="1"/>
  <c r="C486" i="1"/>
  <c r="B486" i="1"/>
  <c r="H485" i="1"/>
  <c r="I485" i="1" s="1"/>
  <c r="Y485" i="1"/>
  <c r="AA485" i="1"/>
  <c r="L485" i="1"/>
  <c r="M485" i="1" s="1"/>
  <c r="AE485" i="1"/>
  <c r="AG485" i="1"/>
  <c r="P485" i="1"/>
  <c r="Q485" i="1" s="1"/>
  <c r="AK485" i="1"/>
  <c r="AM485" i="1"/>
  <c r="AN485" i="1" s="1"/>
  <c r="T485" i="1"/>
  <c r="U485" i="1" s="1"/>
  <c r="AQ485" i="1"/>
  <c r="AS485" i="1"/>
  <c r="AT485" i="1" s="1"/>
  <c r="V485" i="1"/>
  <c r="D485" i="1"/>
  <c r="C485" i="1"/>
  <c r="B485" i="1"/>
  <c r="H484" i="1"/>
  <c r="I484" i="1" s="1"/>
  <c r="Y484" i="1"/>
  <c r="AA484" i="1"/>
  <c r="AB484" i="1" s="1"/>
  <c r="L484" i="1"/>
  <c r="M484" i="1" s="1"/>
  <c r="AE484" i="1"/>
  <c r="AG484" i="1"/>
  <c r="P484" i="1"/>
  <c r="Q484" i="1" s="1"/>
  <c r="AK484" i="1"/>
  <c r="AM484" i="1"/>
  <c r="T484" i="1"/>
  <c r="U484" i="1" s="1"/>
  <c r="AQ484" i="1"/>
  <c r="AS484" i="1"/>
  <c r="AT484" i="1" s="1"/>
  <c r="V484" i="1"/>
  <c r="D484" i="1"/>
  <c r="C484" i="1"/>
  <c r="B484" i="1"/>
  <c r="H483" i="1"/>
  <c r="I483" i="1" s="1"/>
  <c r="Y483" i="1"/>
  <c r="AA483" i="1"/>
  <c r="AB483" i="1" s="1"/>
  <c r="L483" i="1"/>
  <c r="M483" i="1" s="1"/>
  <c r="AE483" i="1"/>
  <c r="AG483" i="1"/>
  <c r="AH483" i="1" s="1"/>
  <c r="P483" i="1"/>
  <c r="Q483" i="1" s="1"/>
  <c r="AK483" i="1"/>
  <c r="AM483" i="1"/>
  <c r="T483" i="1"/>
  <c r="U483" i="1" s="1"/>
  <c r="AQ483" i="1"/>
  <c r="AS483" i="1"/>
  <c r="V483" i="1"/>
  <c r="D483" i="1"/>
  <c r="C483" i="1"/>
  <c r="B483" i="1"/>
  <c r="H482" i="1"/>
  <c r="I482" i="1" s="1"/>
  <c r="Y482" i="1"/>
  <c r="AA482" i="1"/>
  <c r="L482" i="1"/>
  <c r="M482" i="1" s="1"/>
  <c r="AE482" i="1"/>
  <c r="AG482" i="1"/>
  <c r="AH482" i="1" s="1"/>
  <c r="P482" i="1"/>
  <c r="Q482" i="1" s="1"/>
  <c r="AK482" i="1"/>
  <c r="AM482" i="1"/>
  <c r="AN482" i="1" s="1"/>
  <c r="T482" i="1"/>
  <c r="U482" i="1" s="1"/>
  <c r="AQ482" i="1"/>
  <c r="AS482" i="1"/>
  <c r="AV482" i="1"/>
  <c r="V482" i="1"/>
  <c r="D482" i="1"/>
  <c r="C482" i="1"/>
  <c r="B482" i="1"/>
  <c r="H481" i="1"/>
  <c r="I481" i="1" s="1"/>
  <c r="Y481" i="1"/>
  <c r="AA481" i="1"/>
  <c r="L481" i="1"/>
  <c r="M481" i="1" s="1"/>
  <c r="AE481" i="1"/>
  <c r="AG481" i="1"/>
  <c r="AH481" i="1" s="1"/>
  <c r="P481" i="1"/>
  <c r="Q481" i="1" s="1"/>
  <c r="AK481" i="1"/>
  <c r="AM481" i="1"/>
  <c r="T481" i="1"/>
  <c r="U481" i="1" s="1"/>
  <c r="AQ481" i="1"/>
  <c r="AS481" i="1"/>
  <c r="AT481" i="1" s="1"/>
  <c r="V481" i="1"/>
  <c r="D481" i="1"/>
  <c r="C481" i="1"/>
  <c r="B481" i="1"/>
  <c r="H480" i="1"/>
  <c r="I480" i="1" s="1"/>
  <c r="Y480" i="1"/>
  <c r="AA480" i="1"/>
  <c r="L480" i="1"/>
  <c r="M480" i="1" s="1"/>
  <c r="AE480" i="1"/>
  <c r="AG480" i="1"/>
  <c r="AH480" i="1" s="1"/>
  <c r="P480" i="1"/>
  <c r="Q480" i="1" s="1"/>
  <c r="AK480" i="1"/>
  <c r="AM480" i="1"/>
  <c r="T480" i="1"/>
  <c r="U480" i="1" s="1"/>
  <c r="AQ480" i="1"/>
  <c r="AS480" i="1"/>
  <c r="AT480" i="1" s="1"/>
  <c r="AV480" i="1"/>
  <c r="V480" i="1"/>
  <c r="D480" i="1"/>
  <c r="C480" i="1"/>
  <c r="B480" i="1"/>
  <c r="T4" i="1"/>
  <c r="U4" i="1" s="1"/>
  <c r="P4" i="1"/>
  <c r="Q4" i="1" s="1"/>
  <c r="L4" i="1"/>
  <c r="M4" i="1" s="1"/>
  <c r="H4" i="1"/>
  <c r="I4" i="1" s="1"/>
  <c r="T5" i="1"/>
  <c r="U5" i="1" s="1"/>
  <c r="P5" i="1"/>
  <c r="Q5" i="1" s="1"/>
  <c r="L5" i="1"/>
  <c r="M5" i="1" s="1"/>
  <c r="H5" i="1"/>
  <c r="I5" i="1" s="1"/>
  <c r="T6" i="1"/>
  <c r="U6" i="1" s="1"/>
  <c r="P6" i="1"/>
  <c r="Q6" i="1" s="1"/>
  <c r="L6" i="1"/>
  <c r="M6" i="1" s="1"/>
  <c r="H6" i="1"/>
  <c r="I6" i="1" s="1"/>
  <c r="T7" i="1"/>
  <c r="U7" i="1" s="1"/>
  <c r="P7" i="1"/>
  <c r="Q7" i="1" s="1"/>
  <c r="L7" i="1"/>
  <c r="M7" i="1" s="1"/>
  <c r="H7" i="1"/>
  <c r="I7" i="1" s="1"/>
  <c r="T8" i="1"/>
  <c r="U8" i="1" s="1"/>
  <c r="P8" i="1"/>
  <c r="Q8" i="1" s="1"/>
  <c r="L8" i="1"/>
  <c r="M8" i="1" s="1"/>
  <c r="H8" i="1"/>
  <c r="I8" i="1" s="1"/>
  <c r="T417" i="1"/>
  <c r="U417" i="1" s="1"/>
  <c r="P417" i="1"/>
  <c r="Q417" i="1" s="1"/>
  <c r="L417" i="1"/>
  <c r="M417" i="1" s="1"/>
  <c r="H417" i="1"/>
  <c r="I417" i="1" s="1"/>
  <c r="T511" i="1"/>
  <c r="U511" i="1" s="1"/>
  <c r="P511" i="1"/>
  <c r="Q511" i="1" s="1"/>
  <c r="L511" i="1"/>
  <c r="M511" i="1" s="1"/>
  <c r="H511" i="1"/>
  <c r="I511" i="1" s="1"/>
  <c r="T512" i="1"/>
  <c r="U512" i="1" s="1"/>
  <c r="P512" i="1"/>
  <c r="Q512" i="1" s="1"/>
  <c r="L512" i="1"/>
  <c r="M512" i="1" s="1"/>
  <c r="H512" i="1"/>
  <c r="I512" i="1" s="1"/>
  <c r="T513" i="1"/>
  <c r="U513" i="1" s="1"/>
  <c r="P513" i="1"/>
  <c r="Q513" i="1" s="1"/>
  <c r="L513" i="1"/>
  <c r="M513" i="1" s="1"/>
  <c r="H513" i="1"/>
  <c r="I513" i="1" s="1"/>
  <c r="T514" i="1"/>
  <c r="U514" i="1" s="1"/>
  <c r="P514" i="1"/>
  <c r="Q514" i="1" s="1"/>
  <c r="L514" i="1"/>
  <c r="M514" i="1" s="1"/>
  <c r="H514" i="1"/>
  <c r="I514" i="1" s="1"/>
  <c r="T515" i="1"/>
  <c r="U515" i="1" s="1"/>
  <c r="P515" i="1"/>
  <c r="Q515" i="1" s="1"/>
  <c r="L515" i="1"/>
  <c r="M515" i="1" s="1"/>
  <c r="H515" i="1"/>
  <c r="I515" i="1" s="1"/>
  <c r="T516" i="1"/>
  <c r="U516" i="1" s="1"/>
  <c r="P516" i="1"/>
  <c r="Q516" i="1"/>
  <c r="L516" i="1"/>
  <c r="M516" i="1" s="1"/>
  <c r="H516" i="1"/>
  <c r="I516" i="1" s="1"/>
  <c r="T517" i="1"/>
  <c r="U517" i="1" s="1"/>
  <c r="P517" i="1"/>
  <c r="Q517" i="1" s="1"/>
  <c r="L517" i="1"/>
  <c r="M517" i="1" s="1"/>
  <c r="H517" i="1"/>
  <c r="I517" i="1" s="1"/>
  <c r="T518" i="1"/>
  <c r="U518" i="1" s="1"/>
  <c r="P518" i="1"/>
  <c r="Q518" i="1" s="1"/>
  <c r="L518" i="1"/>
  <c r="M518" i="1" s="1"/>
  <c r="H518" i="1"/>
  <c r="I518" i="1" s="1"/>
  <c r="T519" i="1"/>
  <c r="U519" i="1" s="1"/>
  <c r="P519" i="1"/>
  <c r="Q519" i="1" s="1"/>
  <c r="L519" i="1"/>
  <c r="M519" i="1" s="1"/>
  <c r="H519" i="1"/>
  <c r="I519" i="1" s="1"/>
  <c r="T520" i="1"/>
  <c r="U520" i="1" s="1"/>
  <c r="P520" i="1"/>
  <c r="Q520" i="1" s="1"/>
  <c r="L520" i="1"/>
  <c r="M520" i="1" s="1"/>
  <c r="H520" i="1"/>
  <c r="I520" i="1" s="1"/>
  <c r="T521" i="1"/>
  <c r="U521" i="1" s="1"/>
  <c r="P521" i="1"/>
  <c r="Q521" i="1" s="1"/>
  <c r="L521" i="1"/>
  <c r="M521" i="1" s="1"/>
  <c r="H521" i="1"/>
  <c r="I521" i="1" s="1"/>
  <c r="T522" i="1"/>
  <c r="U522" i="1" s="1"/>
  <c r="P522" i="1"/>
  <c r="Q522" i="1" s="1"/>
  <c r="L522" i="1"/>
  <c r="M522" i="1" s="1"/>
  <c r="H522" i="1"/>
  <c r="I522" i="1" s="1"/>
  <c r="T523" i="1"/>
  <c r="U523" i="1" s="1"/>
  <c r="P523" i="1"/>
  <c r="Q523" i="1" s="1"/>
  <c r="L523" i="1"/>
  <c r="M523" i="1" s="1"/>
  <c r="H523" i="1"/>
  <c r="I523" i="1" s="1"/>
  <c r="T524" i="1"/>
  <c r="U524" i="1" s="1"/>
  <c r="P524" i="1"/>
  <c r="Q524" i="1" s="1"/>
  <c r="L524" i="1"/>
  <c r="M524" i="1" s="1"/>
  <c r="H524" i="1"/>
  <c r="I524" i="1" s="1"/>
  <c r="T525" i="1"/>
  <c r="U525" i="1" s="1"/>
  <c r="P525" i="1"/>
  <c r="Q525" i="1" s="1"/>
  <c r="L525" i="1"/>
  <c r="M525" i="1" s="1"/>
  <c r="H525" i="1"/>
  <c r="I525" i="1" s="1"/>
  <c r="T526" i="1"/>
  <c r="U526" i="1" s="1"/>
  <c r="P526" i="1"/>
  <c r="Q526" i="1" s="1"/>
  <c r="L526" i="1"/>
  <c r="M526" i="1" s="1"/>
  <c r="H526" i="1"/>
  <c r="I526" i="1" s="1"/>
  <c r="T527" i="1"/>
  <c r="U527" i="1" s="1"/>
  <c r="P527" i="1"/>
  <c r="Q527" i="1" s="1"/>
  <c r="L527" i="1"/>
  <c r="M527" i="1" s="1"/>
  <c r="H527" i="1"/>
  <c r="I527" i="1" s="1"/>
  <c r="T528" i="1"/>
  <c r="U528" i="1" s="1"/>
  <c r="P528" i="1"/>
  <c r="Q528" i="1" s="1"/>
  <c r="L528" i="1"/>
  <c r="M528" i="1" s="1"/>
  <c r="H528" i="1"/>
  <c r="I528" i="1" s="1"/>
  <c r="T529" i="1"/>
  <c r="U529" i="1" s="1"/>
  <c r="P529" i="1"/>
  <c r="Q529" i="1" s="1"/>
  <c r="L529" i="1"/>
  <c r="M529" i="1" s="1"/>
  <c r="H529" i="1"/>
  <c r="I529" i="1" s="1"/>
  <c r="T530" i="1"/>
  <c r="U530" i="1" s="1"/>
  <c r="P530" i="1"/>
  <c r="Q530" i="1" s="1"/>
  <c r="L530" i="1"/>
  <c r="M530" i="1" s="1"/>
  <c r="H530" i="1"/>
  <c r="I530" i="1" s="1"/>
  <c r="T531" i="1"/>
  <c r="U531" i="1" s="1"/>
  <c r="P531" i="1"/>
  <c r="Q531" i="1" s="1"/>
  <c r="L531" i="1"/>
  <c r="M531" i="1" s="1"/>
  <c r="H531" i="1"/>
  <c r="I531" i="1" s="1"/>
  <c r="T532" i="1"/>
  <c r="U532" i="1" s="1"/>
  <c r="P532" i="1"/>
  <c r="Q532" i="1" s="1"/>
  <c r="L532" i="1"/>
  <c r="M532" i="1" s="1"/>
  <c r="H532" i="1"/>
  <c r="I532" i="1" s="1"/>
  <c r="T533" i="1"/>
  <c r="U533" i="1" s="1"/>
  <c r="P533" i="1"/>
  <c r="Q533" i="1" s="1"/>
  <c r="L533" i="1"/>
  <c r="M533" i="1" s="1"/>
  <c r="H533" i="1"/>
  <c r="I533" i="1" s="1"/>
  <c r="T534" i="1"/>
  <c r="U534" i="1" s="1"/>
  <c r="P534" i="1"/>
  <c r="Q534" i="1" s="1"/>
  <c r="L534" i="1"/>
  <c r="M534" i="1" s="1"/>
  <c r="H534" i="1"/>
  <c r="I534" i="1" s="1"/>
  <c r="T535" i="1"/>
  <c r="U535" i="1" s="1"/>
  <c r="P535" i="1"/>
  <c r="Q535" i="1" s="1"/>
  <c r="L535" i="1"/>
  <c r="M535" i="1" s="1"/>
  <c r="H535" i="1"/>
  <c r="I535" i="1" s="1"/>
  <c r="T536" i="1"/>
  <c r="U536" i="1" s="1"/>
  <c r="P536" i="1"/>
  <c r="Q536" i="1" s="1"/>
  <c r="L536" i="1"/>
  <c r="M536" i="1" s="1"/>
  <c r="H536" i="1"/>
  <c r="I536" i="1" s="1"/>
  <c r="T537" i="1"/>
  <c r="U537" i="1" s="1"/>
  <c r="P537" i="1"/>
  <c r="Q537" i="1" s="1"/>
  <c r="L537" i="1"/>
  <c r="M537" i="1" s="1"/>
  <c r="H537" i="1"/>
  <c r="I537" i="1" s="1"/>
  <c r="T538" i="1"/>
  <c r="U538" i="1" s="1"/>
  <c r="P538" i="1"/>
  <c r="Q538" i="1" s="1"/>
  <c r="L538" i="1"/>
  <c r="M538" i="1"/>
  <c r="H538" i="1"/>
  <c r="I538" i="1" s="1"/>
  <c r="T539" i="1"/>
  <c r="U539" i="1" s="1"/>
  <c r="P539" i="1"/>
  <c r="Q539" i="1" s="1"/>
  <c r="L539" i="1"/>
  <c r="M539" i="1" s="1"/>
  <c r="H539" i="1"/>
  <c r="I539" i="1" s="1"/>
  <c r="T540" i="1"/>
  <c r="U540" i="1" s="1"/>
  <c r="P540" i="1"/>
  <c r="Q540" i="1" s="1"/>
  <c r="L540" i="1"/>
  <c r="M540" i="1" s="1"/>
  <c r="H540" i="1"/>
  <c r="I540" i="1" s="1"/>
  <c r="T541" i="1"/>
  <c r="U541" i="1" s="1"/>
  <c r="P541" i="1"/>
  <c r="Q541" i="1" s="1"/>
  <c r="L541" i="1"/>
  <c r="M541" i="1" s="1"/>
  <c r="H541" i="1"/>
  <c r="I541" i="1" s="1"/>
  <c r="T542" i="1"/>
  <c r="U542" i="1" s="1"/>
  <c r="P542" i="1"/>
  <c r="Q542" i="1" s="1"/>
  <c r="L542" i="1"/>
  <c r="M542" i="1" s="1"/>
  <c r="H542" i="1"/>
  <c r="I542" i="1" s="1"/>
  <c r="T543" i="1"/>
  <c r="U543" i="1" s="1"/>
  <c r="P543" i="1"/>
  <c r="Q543" i="1" s="1"/>
  <c r="L543" i="1"/>
  <c r="M543" i="1" s="1"/>
  <c r="H543" i="1"/>
  <c r="I543" i="1" s="1"/>
  <c r="T544" i="1"/>
  <c r="U544" i="1" s="1"/>
  <c r="P544" i="1"/>
  <c r="Q544" i="1" s="1"/>
  <c r="L544" i="1"/>
  <c r="M544" i="1" s="1"/>
  <c r="H544" i="1"/>
  <c r="I544" i="1" s="1"/>
  <c r="Q12" i="4"/>
  <c r="Z12" i="4" s="1"/>
  <c r="AC12" i="4" s="1"/>
  <c r="Q13" i="4"/>
  <c r="Q14" i="4"/>
  <c r="Q15" i="4"/>
  <c r="Z15" i="4" s="1"/>
  <c r="AC15" i="4" s="1"/>
  <c r="Q16" i="4"/>
  <c r="Q17" i="4"/>
  <c r="Q18" i="4"/>
  <c r="Z18" i="4" s="1"/>
  <c r="AC18" i="4" s="1"/>
  <c r="Q19" i="4"/>
  <c r="R19" i="4" s="1"/>
  <c r="Q20" i="4"/>
  <c r="Z20" i="4" s="1"/>
  <c r="AC20" i="4" s="1"/>
  <c r="Q21" i="4"/>
  <c r="Z21" i="4" s="1"/>
  <c r="AC21" i="4" s="1"/>
  <c r="Q22" i="4"/>
  <c r="Q23" i="4"/>
  <c r="R23" i="4" s="1"/>
  <c r="Q24" i="4"/>
  <c r="Z24" i="4" s="1"/>
  <c r="AC24" i="4" s="1"/>
  <c r="Q25" i="4"/>
  <c r="Q26" i="4"/>
  <c r="Q27" i="4"/>
  <c r="R27" i="4" s="1"/>
  <c r="Q28" i="4"/>
  <c r="Z28" i="4" s="1"/>
  <c r="AC28" i="4" s="1"/>
  <c r="Q29" i="4"/>
  <c r="Z29" i="4" s="1"/>
  <c r="AC29" i="4" s="1"/>
  <c r="Q30" i="4"/>
  <c r="Q31" i="4"/>
  <c r="R31" i="4" s="1"/>
  <c r="Q32" i="4"/>
  <c r="Z32" i="4" s="1"/>
  <c r="AC32" i="4" s="1"/>
  <c r="Q33" i="4"/>
  <c r="Q34" i="4"/>
  <c r="Q35" i="4"/>
  <c r="R35" i="4" s="1"/>
  <c r="Q36" i="4"/>
  <c r="Z36" i="4" s="1"/>
  <c r="AC36" i="4" s="1"/>
  <c r="Q37" i="4"/>
  <c r="Z37" i="4" s="1"/>
  <c r="AC37" i="4" s="1"/>
  <c r="Q38" i="4"/>
  <c r="Q39" i="4"/>
  <c r="R39" i="4" s="1"/>
  <c r="Q40" i="4"/>
  <c r="Z40" i="4" s="1"/>
  <c r="AC40" i="4" s="1"/>
  <c r="Q41" i="4"/>
  <c r="Q42" i="4"/>
  <c r="Q43" i="4"/>
  <c r="R43" i="4" s="1"/>
  <c r="Q44" i="4"/>
  <c r="Z44" i="4" s="1"/>
  <c r="AC44" i="4" s="1"/>
  <c r="Q45" i="4"/>
  <c r="Q46" i="4"/>
  <c r="Z46" i="4" s="1"/>
  <c r="AC46" i="4" s="1"/>
  <c r="Q47" i="4"/>
  <c r="R47" i="4" s="1"/>
  <c r="Q48" i="4"/>
  <c r="Z48" i="4" s="1"/>
  <c r="AC48" i="4" s="1"/>
  <c r="Q49" i="4"/>
  <c r="Q50" i="4"/>
  <c r="Z50" i="4" s="1"/>
  <c r="AC50" i="4" s="1"/>
  <c r="Q51" i="4"/>
  <c r="R51" i="4" s="1"/>
  <c r="Q52" i="4"/>
  <c r="Z52" i="4" s="1"/>
  <c r="AC52" i="4" s="1"/>
  <c r="Q53" i="4"/>
  <c r="Q54" i="4"/>
  <c r="Q55" i="4"/>
  <c r="R55" i="4" s="1"/>
  <c r="Q56" i="4"/>
  <c r="Z56" i="4" s="1"/>
  <c r="AC56" i="4" s="1"/>
  <c r="Q57" i="4"/>
  <c r="Z57" i="4" s="1"/>
  <c r="AC57" i="4" s="1"/>
  <c r="Q58" i="4"/>
  <c r="Q59" i="4"/>
  <c r="R59" i="4" s="1"/>
  <c r="Q60" i="4"/>
  <c r="Z60" i="4" s="1"/>
  <c r="AC60" i="4" s="1"/>
  <c r="Q61" i="4"/>
  <c r="Z61" i="4" s="1"/>
  <c r="AC61" i="4" s="1"/>
  <c r="T14" i="3"/>
  <c r="S14" i="3"/>
  <c r="B1" i="5"/>
  <c r="A6" i="5" s="1"/>
  <c r="C3" i="3" s="1"/>
  <c r="P61" i="4"/>
  <c r="P60" i="4"/>
  <c r="P59" i="4"/>
  <c r="P58" i="4"/>
  <c r="R58" i="4" s="1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R42" i="4" s="1"/>
  <c r="P41" i="4"/>
  <c r="P40" i="4"/>
  <c r="P39" i="4"/>
  <c r="P38" i="4"/>
  <c r="P37" i="4"/>
  <c r="P36" i="4"/>
  <c r="P35" i="4"/>
  <c r="P34" i="4"/>
  <c r="P33" i="4"/>
  <c r="P32" i="4"/>
  <c r="P31" i="4"/>
  <c r="P30" i="4"/>
  <c r="R30" i="4" s="1"/>
  <c r="P29" i="4"/>
  <c r="P28" i="4"/>
  <c r="P27" i="4"/>
  <c r="P26" i="4"/>
  <c r="P25" i="4"/>
  <c r="P24" i="4"/>
  <c r="P23" i="4"/>
  <c r="P22" i="4"/>
  <c r="R22" i="4" s="1"/>
  <c r="P21" i="4"/>
  <c r="P20" i="4"/>
  <c r="P19" i="4"/>
  <c r="P18" i="4"/>
  <c r="P17" i="4"/>
  <c r="P16" i="4"/>
  <c r="P15" i="4"/>
  <c r="P14" i="4"/>
  <c r="R14" i="4" s="1"/>
  <c r="P13" i="4"/>
  <c r="P1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62" i="4" s="1"/>
  <c r="X8" i="4"/>
  <c r="AS5" i="1"/>
  <c r="AS6" i="1"/>
  <c r="AS7" i="1"/>
  <c r="AS8" i="1"/>
  <c r="AS417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M5" i="1"/>
  <c r="AN5" i="1" s="1"/>
  <c r="AO5" i="1" s="1"/>
  <c r="AM6" i="1"/>
  <c r="AM7" i="1"/>
  <c r="AN7" i="1" s="1"/>
  <c r="AM8" i="1"/>
  <c r="AM417" i="1"/>
  <c r="AN417" i="1" s="1"/>
  <c r="AM511" i="1"/>
  <c r="AM512" i="1"/>
  <c r="AN512" i="1" s="1"/>
  <c r="AM513" i="1"/>
  <c r="AM514" i="1"/>
  <c r="AN514" i="1" s="1"/>
  <c r="AM515" i="1"/>
  <c r="AM516" i="1"/>
  <c r="AN516" i="1" s="1"/>
  <c r="AO516" i="1" s="1"/>
  <c r="AM517" i="1"/>
  <c r="AM518" i="1"/>
  <c r="AN518" i="1" s="1"/>
  <c r="AM519" i="1"/>
  <c r="AM520" i="1"/>
  <c r="AN520" i="1" s="1"/>
  <c r="AM521" i="1"/>
  <c r="AM522" i="1"/>
  <c r="AN522" i="1" s="1"/>
  <c r="AM523" i="1"/>
  <c r="AM524" i="1"/>
  <c r="AN524" i="1" s="1"/>
  <c r="AM525" i="1"/>
  <c r="AM526" i="1"/>
  <c r="AN526" i="1" s="1"/>
  <c r="AM527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G516" i="1"/>
  <c r="AG517" i="1"/>
  <c r="AH517" i="1" s="1"/>
  <c r="AG518" i="1"/>
  <c r="AG519" i="1"/>
  <c r="AH519" i="1" s="1"/>
  <c r="AG520" i="1"/>
  <c r="AG521" i="1"/>
  <c r="AH521" i="1" s="1"/>
  <c r="AG522" i="1"/>
  <c r="AG523" i="1"/>
  <c r="AH523" i="1" s="1"/>
  <c r="AG524" i="1"/>
  <c r="AG525" i="1"/>
  <c r="AH525" i="1" s="1"/>
  <c r="AG526" i="1"/>
  <c r="AG528" i="1"/>
  <c r="AH528" i="1" s="1"/>
  <c r="AG529" i="1"/>
  <c r="AH529" i="1" s="1"/>
  <c r="AG530" i="1"/>
  <c r="AH530" i="1" s="1"/>
  <c r="AG531" i="1"/>
  <c r="AH531" i="1" s="1"/>
  <c r="AG532" i="1"/>
  <c r="AH532" i="1" s="1"/>
  <c r="AG533" i="1"/>
  <c r="AH533" i="1" s="1"/>
  <c r="AG534" i="1"/>
  <c r="AH534" i="1" s="1"/>
  <c r="AG535" i="1"/>
  <c r="AH535" i="1" s="1"/>
  <c r="AG536" i="1"/>
  <c r="AH536" i="1" s="1"/>
  <c r="AG537" i="1"/>
  <c r="AH537" i="1" s="1"/>
  <c r="AG538" i="1"/>
  <c r="AH538" i="1" s="1"/>
  <c r="AG539" i="1"/>
  <c r="AH539" i="1" s="1"/>
  <c r="AG540" i="1"/>
  <c r="AH540" i="1" s="1"/>
  <c r="AI540" i="1" s="1"/>
  <c r="AG541" i="1"/>
  <c r="AH541" i="1" s="1"/>
  <c r="AG542" i="1"/>
  <c r="AH542" i="1" s="1"/>
  <c r="AG543" i="1"/>
  <c r="AH543" i="1" s="1"/>
  <c r="AG544" i="1"/>
  <c r="AH544" i="1" s="1"/>
  <c r="AI544" i="1" s="1"/>
  <c r="AO3" i="1"/>
  <c r="AU3" i="1" s="1"/>
  <c r="AI3" i="1"/>
  <c r="V17" i="4"/>
  <c r="Y17" i="4" s="1"/>
  <c r="V19" i="4"/>
  <c r="Y19" i="4" s="1"/>
  <c r="V23" i="4"/>
  <c r="Y23" i="4" s="1"/>
  <c r="V27" i="4"/>
  <c r="Y27" i="4" s="1"/>
  <c r="V30" i="4"/>
  <c r="Y30" i="4" s="1"/>
  <c r="V38" i="4"/>
  <c r="Y38" i="4" s="1"/>
  <c r="V51" i="4"/>
  <c r="Y51" i="4" s="1"/>
  <c r="V55" i="4"/>
  <c r="Y55" i="4" s="1"/>
  <c r="V59" i="4"/>
  <c r="Y59" i="4" s="1"/>
  <c r="Y47" i="4"/>
  <c r="Y58" i="4"/>
  <c r="AA62" i="4"/>
  <c r="W62" i="4"/>
  <c r="Z14" i="4"/>
  <c r="AC14" i="4" s="1"/>
  <c r="Z16" i="4"/>
  <c r="AC16" i="4" s="1"/>
  <c r="Z19" i="4"/>
  <c r="AC19" i="4" s="1"/>
  <c r="Z27" i="4"/>
  <c r="AC27" i="4" s="1"/>
  <c r="Z30" i="4"/>
  <c r="AC30" i="4" s="1"/>
  <c r="Z34" i="4"/>
  <c r="AC34" i="4" s="1"/>
  <c r="Z35" i="4"/>
  <c r="AC35" i="4" s="1"/>
  <c r="Z45" i="4"/>
  <c r="AC45" i="4" s="1"/>
  <c r="Z53" i="4"/>
  <c r="AC53" i="4" s="1"/>
  <c r="Z59" i="4"/>
  <c r="AC59" i="4" s="1"/>
  <c r="K13" i="4"/>
  <c r="V13" i="4"/>
  <c r="Y13" i="4" s="1"/>
  <c r="K14" i="4"/>
  <c r="V14" i="4" s="1"/>
  <c r="Y14" i="4" s="1"/>
  <c r="K15" i="4"/>
  <c r="V15" i="4"/>
  <c r="Y15" i="4" s="1"/>
  <c r="K16" i="4"/>
  <c r="V16" i="4" s="1"/>
  <c r="Y16" i="4" s="1"/>
  <c r="K17" i="4"/>
  <c r="K18" i="4"/>
  <c r="V18" i="4" s="1"/>
  <c r="Y18" i="4" s="1"/>
  <c r="K19" i="4"/>
  <c r="K20" i="4"/>
  <c r="V20" i="4" s="1"/>
  <c r="Y20" i="4" s="1"/>
  <c r="K21" i="4"/>
  <c r="V21" i="4" s="1"/>
  <c r="Y21" i="4" s="1"/>
  <c r="K22" i="4"/>
  <c r="V22" i="4" s="1"/>
  <c r="Y22" i="4" s="1"/>
  <c r="K23" i="4"/>
  <c r="K24" i="4"/>
  <c r="V24" i="4" s="1"/>
  <c r="Y24" i="4" s="1"/>
  <c r="K25" i="4"/>
  <c r="V25" i="4" s="1"/>
  <c r="Y25" i="4" s="1"/>
  <c r="K26" i="4"/>
  <c r="V26" i="4" s="1"/>
  <c r="Y26" i="4" s="1"/>
  <c r="K27" i="4"/>
  <c r="K28" i="4"/>
  <c r="V28" i="4" s="1"/>
  <c r="Y28" i="4" s="1"/>
  <c r="K29" i="4"/>
  <c r="V29" i="4" s="1"/>
  <c r="Y29" i="4" s="1"/>
  <c r="K30" i="4"/>
  <c r="K31" i="4"/>
  <c r="V31" i="4" s="1"/>
  <c r="Y31" i="4" s="1"/>
  <c r="K32" i="4"/>
  <c r="V32" i="4" s="1"/>
  <c r="Y32" i="4" s="1"/>
  <c r="K33" i="4"/>
  <c r="V33" i="4" s="1"/>
  <c r="Y33" i="4" s="1"/>
  <c r="K34" i="4"/>
  <c r="V34" i="4" s="1"/>
  <c r="Y34" i="4" s="1"/>
  <c r="K35" i="4"/>
  <c r="V35" i="4" s="1"/>
  <c r="Y35" i="4" s="1"/>
  <c r="K36" i="4"/>
  <c r="V36" i="4" s="1"/>
  <c r="Y36" i="4" s="1"/>
  <c r="K37" i="4"/>
  <c r="V37" i="4" s="1"/>
  <c r="Y37" i="4" s="1"/>
  <c r="K38" i="4"/>
  <c r="K39" i="4"/>
  <c r="V39" i="4" s="1"/>
  <c r="Y39" i="4" s="1"/>
  <c r="K40" i="4"/>
  <c r="V40" i="4" s="1"/>
  <c r="Y40" i="4" s="1"/>
  <c r="K41" i="4"/>
  <c r="V41" i="4" s="1"/>
  <c r="Y41" i="4" s="1"/>
  <c r="K42" i="4"/>
  <c r="V42" i="4" s="1"/>
  <c r="Y42" i="4" s="1"/>
  <c r="K43" i="4"/>
  <c r="V43" i="4" s="1"/>
  <c r="Y43" i="4" s="1"/>
  <c r="K44" i="4"/>
  <c r="V44" i="4" s="1"/>
  <c r="Y44" i="4" s="1"/>
  <c r="K45" i="4"/>
  <c r="V45" i="4" s="1"/>
  <c r="Y45" i="4" s="1"/>
  <c r="K46" i="4"/>
  <c r="V46" i="4" s="1"/>
  <c r="Y46" i="4" s="1"/>
  <c r="K47" i="4"/>
  <c r="V47" i="4" s="1"/>
  <c r="K48" i="4"/>
  <c r="V48" i="4" s="1"/>
  <c r="Y48" i="4" s="1"/>
  <c r="K49" i="4"/>
  <c r="V49" i="4" s="1"/>
  <c r="Y49" i="4" s="1"/>
  <c r="K50" i="4"/>
  <c r="V50" i="4" s="1"/>
  <c r="Y50" i="4" s="1"/>
  <c r="K51" i="4"/>
  <c r="K52" i="4"/>
  <c r="V52" i="4" s="1"/>
  <c r="Y52" i="4" s="1"/>
  <c r="K53" i="4"/>
  <c r="V53" i="4" s="1"/>
  <c r="Y53" i="4" s="1"/>
  <c r="K54" i="4"/>
  <c r="V54" i="4" s="1"/>
  <c r="Y54" i="4" s="1"/>
  <c r="K55" i="4"/>
  <c r="K56" i="4"/>
  <c r="V56" i="4" s="1"/>
  <c r="Y56" i="4" s="1"/>
  <c r="K57" i="4"/>
  <c r="V57" i="4" s="1"/>
  <c r="Y57" i="4" s="1"/>
  <c r="K58" i="4"/>
  <c r="V58" i="4" s="1"/>
  <c r="K59" i="4"/>
  <c r="K60" i="4"/>
  <c r="V60" i="4" s="1"/>
  <c r="Y60" i="4" s="1"/>
  <c r="K61" i="4"/>
  <c r="V61" i="4" s="1"/>
  <c r="Y61" i="4" s="1"/>
  <c r="K12" i="4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Z8" i="4"/>
  <c r="AM61" i="3"/>
  <c r="AD38" i="3"/>
  <c r="D36" i="3"/>
  <c r="Y36" i="3" s="1"/>
  <c r="D58" i="3"/>
  <c r="Y58" i="3" s="1"/>
  <c r="AM62" i="3"/>
  <c r="Y55" i="3"/>
  <c r="Y53" i="3"/>
  <c r="Y49" i="3"/>
  <c r="Y33" i="3"/>
  <c r="Y31" i="3"/>
  <c r="Y27" i="3"/>
  <c r="V58" i="3"/>
  <c r="V49" i="3"/>
  <c r="V55" i="3"/>
  <c r="V53" i="3"/>
  <c r="AQ544" i="1"/>
  <c r="AK544" i="1"/>
  <c r="AE544" i="1"/>
  <c r="AA544" i="1"/>
  <c r="AB544" i="1" s="1"/>
  <c r="Y544" i="1"/>
  <c r="AQ543" i="1"/>
  <c r="AK543" i="1"/>
  <c r="AE543" i="1"/>
  <c r="AA543" i="1"/>
  <c r="AB543" i="1" s="1"/>
  <c r="Y543" i="1"/>
  <c r="AQ542" i="1"/>
  <c r="AK542" i="1"/>
  <c r="AE542" i="1"/>
  <c r="AA542" i="1"/>
  <c r="AB542" i="1" s="1"/>
  <c r="AC542" i="1" s="1"/>
  <c r="Y542" i="1"/>
  <c r="AQ541" i="1"/>
  <c r="AK541" i="1"/>
  <c r="AE541" i="1"/>
  <c r="AA541" i="1"/>
  <c r="AB541" i="1" s="1"/>
  <c r="Y541" i="1"/>
  <c r="AQ540" i="1"/>
  <c r="AK540" i="1"/>
  <c r="AE540" i="1"/>
  <c r="AA540" i="1"/>
  <c r="AB540" i="1" s="1"/>
  <c r="Y540" i="1"/>
  <c r="AQ539" i="1"/>
  <c r="AK539" i="1"/>
  <c r="AE539" i="1"/>
  <c r="AA539" i="1"/>
  <c r="AB539" i="1" s="1"/>
  <c r="Y539" i="1"/>
  <c r="AQ538" i="1"/>
  <c r="AK538" i="1"/>
  <c r="AE538" i="1"/>
  <c r="AA538" i="1"/>
  <c r="AB538" i="1" s="1"/>
  <c r="Y538" i="1"/>
  <c r="AQ537" i="1"/>
  <c r="AK537" i="1"/>
  <c r="AE537" i="1"/>
  <c r="AA537" i="1"/>
  <c r="AB537" i="1" s="1"/>
  <c r="Y537" i="1"/>
  <c r="AQ536" i="1"/>
  <c r="AK536" i="1"/>
  <c r="AE536" i="1"/>
  <c r="AA536" i="1"/>
  <c r="AB536" i="1" s="1"/>
  <c r="Y536" i="1"/>
  <c r="AQ535" i="1"/>
  <c r="AK535" i="1"/>
  <c r="AE535" i="1"/>
  <c r="AA535" i="1"/>
  <c r="AB535" i="1" s="1"/>
  <c r="Y535" i="1"/>
  <c r="AQ534" i="1"/>
  <c r="AK534" i="1"/>
  <c r="AE534" i="1"/>
  <c r="AA534" i="1"/>
  <c r="AB534" i="1" s="1"/>
  <c r="Y534" i="1"/>
  <c r="AQ533" i="1"/>
  <c r="AK533" i="1"/>
  <c r="AE533" i="1"/>
  <c r="AA533" i="1"/>
  <c r="AB533" i="1" s="1"/>
  <c r="Y533" i="1"/>
  <c r="AQ532" i="1"/>
  <c r="AK532" i="1"/>
  <c r="AE532" i="1"/>
  <c r="AA532" i="1"/>
  <c r="AB532" i="1" s="1"/>
  <c r="Y532" i="1"/>
  <c r="AQ531" i="1"/>
  <c r="AK531" i="1"/>
  <c r="AE531" i="1"/>
  <c r="AA531" i="1"/>
  <c r="AB531" i="1" s="1"/>
  <c r="Y531" i="1"/>
  <c r="AQ530" i="1"/>
  <c r="AK530" i="1"/>
  <c r="AE530" i="1"/>
  <c r="AA530" i="1"/>
  <c r="AB530" i="1" s="1"/>
  <c r="AC530" i="1" s="1"/>
  <c r="Y530" i="1"/>
  <c r="AQ529" i="1"/>
  <c r="AK529" i="1"/>
  <c r="AE529" i="1"/>
  <c r="AA529" i="1"/>
  <c r="AB529" i="1" s="1"/>
  <c r="Y529" i="1"/>
  <c r="AQ528" i="1"/>
  <c r="AK528" i="1"/>
  <c r="AE528" i="1"/>
  <c r="AA528" i="1"/>
  <c r="Y528" i="1"/>
  <c r="AQ527" i="1"/>
  <c r="AN527" i="1"/>
  <c r="AK527" i="1"/>
  <c r="AE527" i="1"/>
  <c r="AA527" i="1"/>
  <c r="AB527" i="1" s="1"/>
  <c r="Y527" i="1"/>
  <c r="AQ526" i="1"/>
  <c r="AK526" i="1"/>
  <c r="AE526" i="1"/>
  <c r="Y526" i="1"/>
  <c r="AQ525" i="1"/>
  <c r="AK525" i="1"/>
  <c r="AE525" i="1"/>
  <c r="Y525" i="1"/>
  <c r="AQ524" i="1"/>
  <c r="AK524" i="1"/>
  <c r="AE524" i="1"/>
  <c r="Y524" i="1"/>
  <c r="AQ523" i="1"/>
  <c r="AK523" i="1"/>
  <c r="AE523" i="1"/>
  <c r="Y523" i="1"/>
  <c r="AQ522" i="1"/>
  <c r="AK522" i="1"/>
  <c r="AE522" i="1"/>
  <c r="Y522" i="1"/>
  <c r="AQ521" i="1"/>
  <c r="AK521" i="1"/>
  <c r="AE521" i="1"/>
  <c r="Y521" i="1"/>
  <c r="AQ520" i="1"/>
  <c r="AK520" i="1"/>
  <c r="AE520" i="1"/>
  <c r="Y520" i="1"/>
  <c r="AQ519" i="1"/>
  <c r="AK519" i="1"/>
  <c r="AE519" i="1"/>
  <c r="Y519" i="1"/>
  <c r="AQ518" i="1"/>
  <c r="AK518" i="1"/>
  <c r="AE518" i="1"/>
  <c r="Y518" i="1"/>
  <c r="AQ517" i="1"/>
  <c r="AK517" i="1"/>
  <c r="AE517" i="1"/>
  <c r="Y517" i="1"/>
  <c r="AQ516" i="1"/>
  <c r="AK516" i="1"/>
  <c r="AE516" i="1"/>
  <c r="Y516" i="1"/>
  <c r="AQ515" i="1"/>
  <c r="AK515" i="1"/>
  <c r="AN515" i="1" s="1"/>
  <c r="AE515" i="1"/>
  <c r="Y515" i="1"/>
  <c r="AQ514" i="1"/>
  <c r="AK514" i="1"/>
  <c r="AE514" i="1"/>
  <c r="Y514" i="1"/>
  <c r="AQ513" i="1"/>
  <c r="AK513" i="1"/>
  <c r="AE513" i="1"/>
  <c r="Y513" i="1"/>
  <c r="AQ512" i="1"/>
  <c r="AK512" i="1"/>
  <c r="AE512" i="1"/>
  <c r="Y512" i="1"/>
  <c r="AQ511" i="1"/>
  <c r="AK511" i="1"/>
  <c r="AE511" i="1"/>
  <c r="Y511" i="1"/>
  <c r="AQ417" i="1"/>
  <c r="AK417" i="1"/>
  <c r="AE417" i="1"/>
  <c r="Y417" i="1"/>
  <c r="AQ8" i="1"/>
  <c r="AK8" i="1"/>
  <c r="AE8" i="1"/>
  <c r="Y8" i="1"/>
  <c r="AQ7" i="1"/>
  <c r="AK7" i="1"/>
  <c r="AE7" i="1"/>
  <c r="Y7" i="1"/>
  <c r="AQ6" i="1"/>
  <c r="AK6" i="1"/>
  <c r="AN6" i="1" s="1"/>
  <c r="AE6" i="1"/>
  <c r="Y6" i="1"/>
  <c r="Y545" i="1" s="1"/>
  <c r="AQ5" i="1"/>
  <c r="AK5" i="1"/>
  <c r="AE5" i="1"/>
  <c r="Y5" i="1"/>
  <c r="AQ4" i="1"/>
  <c r="AK4" i="1"/>
  <c r="AE4" i="1"/>
  <c r="Y4" i="1"/>
  <c r="AS3" i="1"/>
  <c r="AG3" i="1"/>
  <c r="AT3" i="1"/>
  <c r="AM3" i="1"/>
  <c r="AQ3" i="1"/>
  <c r="C61" i="4"/>
  <c r="D61" i="4" s="1"/>
  <c r="B61" i="4"/>
  <c r="C60" i="4"/>
  <c r="D60" i="4"/>
  <c r="B60" i="4"/>
  <c r="C59" i="4"/>
  <c r="D59" i="4" s="1"/>
  <c r="B59" i="4"/>
  <c r="C58" i="4"/>
  <c r="D58" i="4"/>
  <c r="B58" i="4"/>
  <c r="C57" i="4"/>
  <c r="D57" i="4" s="1"/>
  <c r="B57" i="4"/>
  <c r="C56" i="4"/>
  <c r="D56" i="4"/>
  <c r="B56" i="4"/>
  <c r="C55" i="4"/>
  <c r="D55" i="4" s="1"/>
  <c r="B55" i="4"/>
  <c r="C54" i="4"/>
  <c r="D54" i="4"/>
  <c r="B54" i="4"/>
  <c r="C53" i="4"/>
  <c r="D53" i="4" s="1"/>
  <c r="B53" i="4"/>
  <c r="C52" i="4"/>
  <c r="D52" i="4"/>
  <c r="B52" i="4"/>
  <c r="C51" i="4"/>
  <c r="D51" i="4" s="1"/>
  <c r="B51" i="4"/>
  <c r="C50" i="4"/>
  <c r="D50" i="4"/>
  <c r="B50" i="4"/>
  <c r="C49" i="4"/>
  <c r="D49" i="4" s="1"/>
  <c r="B49" i="4"/>
  <c r="C48" i="4"/>
  <c r="D48" i="4"/>
  <c r="B48" i="4"/>
  <c r="C47" i="4"/>
  <c r="D47" i="4" s="1"/>
  <c r="B47" i="4"/>
  <c r="C46" i="4"/>
  <c r="D46" i="4"/>
  <c r="B46" i="4"/>
  <c r="C45" i="4"/>
  <c r="D45" i="4" s="1"/>
  <c r="B45" i="4"/>
  <c r="C44" i="4"/>
  <c r="D44" i="4"/>
  <c r="B44" i="4"/>
  <c r="C43" i="4"/>
  <c r="D43" i="4" s="1"/>
  <c r="B43" i="4"/>
  <c r="C42" i="4"/>
  <c r="D42" i="4"/>
  <c r="B42" i="4"/>
  <c r="C41" i="4"/>
  <c r="D41" i="4" s="1"/>
  <c r="B41" i="4"/>
  <c r="C40" i="4"/>
  <c r="D40" i="4"/>
  <c r="B40" i="4"/>
  <c r="C39" i="4"/>
  <c r="D39" i="4" s="1"/>
  <c r="B39" i="4"/>
  <c r="C38" i="4"/>
  <c r="D38" i="4"/>
  <c r="B38" i="4"/>
  <c r="C37" i="4"/>
  <c r="D37" i="4" s="1"/>
  <c r="B37" i="4"/>
  <c r="C36" i="4"/>
  <c r="D36" i="4"/>
  <c r="B36" i="4"/>
  <c r="C35" i="4"/>
  <c r="D35" i="4" s="1"/>
  <c r="B35" i="4"/>
  <c r="C34" i="4"/>
  <c r="D34" i="4"/>
  <c r="B34" i="4"/>
  <c r="C33" i="4"/>
  <c r="D33" i="4" s="1"/>
  <c r="B33" i="4"/>
  <c r="C32" i="4"/>
  <c r="D32" i="4"/>
  <c r="B32" i="4"/>
  <c r="C31" i="4"/>
  <c r="D31" i="4" s="1"/>
  <c r="B31" i="4"/>
  <c r="C30" i="4"/>
  <c r="D30" i="4"/>
  <c r="B30" i="4"/>
  <c r="C29" i="4"/>
  <c r="D29" i="4" s="1"/>
  <c r="B29" i="4"/>
  <c r="C28" i="4"/>
  <c r="D28" i="4"/>
  <c r="B28" i="4"/>
  <c r="C27" i="4"/>
  <c r="D27" i="4" s="1"/>
  <c r="B27" i="4"/>
  <c r="C26" i="4"/>
  <c r="D26" i="4"/>
  <c r="B26" i="4"/>
  <c r="C25" i="4"/>
  <c r="D25" i="4" s="1"/>
  <c r="B25" i="4"/>
  <c r="C24" i="4"/>
  <c r="D24" i="4"/>
  <c r="B24" i="4"/>
  <c r="C23" i="4"/>
  <c r="D23" i="4" s="1"/>
  <c r="B23" i="4"/>
  <c r="C22" i="4"/>
  <c r="D22" i="4"/>
  <c r="B22" i="4"/>
  <c r="C21" i="4"/>
  <c r="D21" i="4" s="1"/>
  <c r="B21" i="4"/>
  <c r="C20" i="4"/>
  <c r="D20" i="4"/>
  <c r="B20" i="4"/>
  <c r="C19" i="4"/>
  <c r="D19" i="4" s="1"/>
  <c r="B19" i="4"/>
  <c r="C18" i="4"/>
  <c r="D18" i="4"/>
  <c r="B18" i="4"/>
  <c r="C17" i="4"/>
  <c r="D17" i="4" s="1"/>
  <c r="B17" i="4"/>
  <c r="C16" i="4"/>
  <c r="B16" i="4"/>
  <c r="C15" i="4"/>
  <c r="B15" i="4"/>
  <c r="C14" i="4"/>
  <c r="B14" i="4"/>
  <c r="C13" i="4"/>
  <c r="B13" i="4"/>
  <c r="C12" i="4"/>
  <c r="B12" i="4"/>
  <c r="D544" i="1"/>
  <c r="C544" i="1"/>
  <c r="B544" i="1"/>
  <c r="D543" i="1"/>
  <c r="C543" i="1"/>
  <c r="B543" i="1"/>
  <c r="D542" i="1"/>
  <c r="C542" i="1"/>
  <c r="B542" i="1"/>
  <c r="D541" i="1"/>
  <c r="C541" i="1"/>
  <c r="B541" i="1"/>
  <c r="D540" i="1"/>
  <c r="C540" i="1"/>
  <c r="B540" i="1"/>
  <c r="D539" i="1"/>
  <c r="C539" i="1"/>
  <c r="B539" i="1"/>
  <c r="D538" i="1"/>
  <c r="C538" i="1"/>
  <c r="B538" i="1"/>
  <c r="D537" i="1"/>
  <c r="C537" i="1"/>
  <c r="B537" i="1"/>
  <c r="D536" i="1"/>
  <c r="C536" i="1"/>
  <c r="B536" i="1"/>
  <c r="D535" i="1"/>
  <c r="C535" i="1"/>
  <c r="B535" i="1"/>
  <c r="D534" i="1"/>
  <c r="C534" i="1"/>
  <c r="B534" i="1"/>
  <c r="D533" i="1"/>
  <c r="C533" i="1"/>
  <c r="B533" i="1"/>
  <c r="D532" i="1"/>
  <c r="C532" i="1"/>
  <c r="B532" i="1"/>
  <c r="D531" i="1"/>
  <c r="C531" i="1"/>
  <c r="B531" i="1"/>
  <c r="D530" i="1"/>
  <c r="C530" i="1"/>
  <c r="B530" i="1"/>
  <c r="D529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417" i="1"/>
  <c r="B417" i="1"/>
  <c r="C8" i="1"/>
  <c r="B8" i="1"/>
  <c r="C7" i="1"/>
  <c r="B7" i="1"/>
  <c r="C6" i="1"/>
  <c r="B6" i="1"/>
  <c r="C5" i="1"/>
  <c r="B5" i="1"/>
  <c r="C4" i="1"/>
  <c r="B4" i="1"/>
  <c r="AV531" i="1"/>
  <c r="AV535" i="1"/>
  <c r="AV539" i="1"/>
  <c r="AV511" i="1"/>
  <c r="AV512" i="1"/>
  <c r="AV518" i="1"/>
  <c r="AV520" i="1"/>
  <c r="AV524" i="1"/>
  <c r="AV526" i="1"/>
  <c r="AV530" i="1"/>
  <c r="AV544" i="1"/>
  <c r="AN3" i="1"/>
  <c r="AK3" i="1"/>
  <c r="AE3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A118" i="5"/>
  <c r="N11" i="4" s="1"/>
  <c r="A117" i="5"/>
  <c r="J11" i="4" s="1"/>
  <c r="A119" i="5"/>
  <c r="O11" i="4" s="1"/>
  <c r="A22" i="5"/>
  <c r="F14" i="3" s="1"/>
  <c r="A124" i="5"/>
  <c r="A116" i="5"/>
  <c r="I11" i="4" s="1"/>
  <c r="A114" i="5"/>
  <c r="G11" i="4" s="1"/>
  <c r="A112" i="5"/>
  <c r="E3" i="1" s="1"/>
  <c r="A110" i="5"/>
  <c r="E11" i="4" s="1"/>
  <c r="A108" i="5"/>
  <c r="B62" i="3" s="1"/>
  <c r="A104" i="5"/>
  <c r="D46" i="3" s="1"/>
  <c r="A102" i="5"/>
  <c r="B40" i="3" s="1"/>
  <c r="A127" i="5"/>
  <c r="A125" i="5"/>
  <c r="A113" i="5"/>
  <c r="F11" i="4" s="1"/>
  <c r="A111" i="5"/>
  <c r="F3" i="1" s="1"/>
  <c r="A107" i="5"/>
  <c r="B61" i="3" s="1"/>
  <c r="A103" i="5"/>
  <c r="A44" i="3" s="1"/>
  <c r="A101" i="5"/>
  <c r="B39" i="3" s="1"/>
  <c r="A62" i="5"/>
  <c r="B545" i="1" s="1"/>
  <c r="A41" i="5"/>
  <c r="B4" i="7" s="1"/>
  <c r="A50" i="5"/>
  <c r="A2" i="1" s="1"/>
  <c r="A65" i="5"/>
  <c r="S1" i="4" s="1"/>
  <c r="A64" i="5"/>
  <c r="C1" i="4" s="1"/>
  <c r="A9" i="5"/>
  <c r="A9" i="3" s="1"/>
  <c r="A14" i="5"/>
  <c r="A25" i="5"/>
  <c r="A29" i="5"/>
  <c r="A33" i="5"/>
  <c r="A31" i="3" s="1"/>
  <c r="A53" i="3" s="1"/>
  <c r="A38" i="5"/>
  <c r="A56" i="5"/>
  <c r="F1" i="2" s="1"/>
  <c r="A67" i="5"/>
  <c r="K3" i="4" s="1"/>
  <c r="M10" i="4" s="1"/>
  <c r="A75" i="5"/>
  <c r="L8" i="4" s="1"/>
  <c r="A84" i="5"/>
  <c r="P11" i="4" s="1"/>
  <c r="A91" i="5"/>
  <c r="A15" i="3" s="1"/>
  <c r="V8" i="4" s="1"/>
  <c r="A7" i="5"/>
  <c r="A16" i="5"/>
  <c r="A14" i="3" s="1"/>
  <c r="A23" i="5"/>
  <c r="A19" i="3" s="1"/>
  <c r="A27" i="5"/>
  <c r="A31" i="5"/>
  <c r="A49" i="3" s="1"/>
  <c r="A27" i="3" s="1"/>
  <c r="A43" i="5"/>
  <c r="A60" i="5"/>
  <c r="V2" i="1" s="1"/>
  <c r="A71" i="5"/>
  <c r="S4" i="4" s="1"/>
  <c r="A80" i="5"/>
  <c r="A95" i="5"/>
  <c r="A131" i="5"/>
  <c r="A129" i="5"/>
  <c r="A98" i="5"/>
  <c r="D24" i="3" s="1"/>
  <c r="A96" i="5"/>
  <c r="A18" i="3" s="1"/>
  <c r="A94" i="5"/>
  <c r="A92" i="5"/>
  <c r="A16" i="3" s="1"/>
  <c r="Y8" i="4" s="1"/>
  <c r="A88" i="5"/>
  <c r="B62" i="4" s="1"/>
  <c r="A87" i="5"/>
  <c r="S11" i="4" s="1"/>
  <c r="A83" i="5"/>
  <c r="M11" i="4" s="1"/>
  <c r="A81" i="5"/>
  <c r="K11" i="4" s="1"/>
  <c r="A77" i="5"/>
  <c r="B11" i="4" s="1"/>
  <c r="A74" i="5"/>
  <c r="L7" i="4" s="1"/>
  <c r="A70" i="5"/>
  <c r="K4" i="4" s="1"/>
  <c r="A68" i="5"/>
  <c r="B4" i="4" s="1"/>
  <c r="L15" i="4"/>
  <c r="A66" i="5"/>
  <c r="B3" i="4" s="1"/>
  <c r="I10" i="4" s="1"/>
  <c r="A59" i="5"/>
  <c r="I3" i="1" s="1"/>
  <c r="M3" i="1" s="1"/>
  <c r="A57" i="5"/>
  <c r="G3" i="1" s="1"/>
  <c r="A53" i="5"/>
  <c r="C1" i="2" s="1"/>
  <c r="A51" i="5"/>
  <c r="B3" i="1" s="1"/>
  <c r="A48" i="5"/>
  <c r="A46" i="7" s="1"/>
  <c r="A46" i="5"/>
  <c r="O4" i="7" s="1"/>
  <c r="A42" i="5"/>
  <c r="B5" i="7" s="1"/>
  <c r="A39" i="5"/>
  <c r="A10" i="5"/>
  <c r="A11" i="3" s="1"/>
  <c r="A13" i="5"/>
  <c r="A15" i="5"/>
  <c r="F12" i="3" s="1"/>
  <c r="A19" i="5"/>
  <c r="A24" i="5"/>
  <c r="A20" i="3" s="1"/>
  <c r="A26" i="5"/>
  <c r="D45" i="3" s="1"/>
  <c r="D23" i="3" s="1"/>
  <c r="A30" i="5"/>
  <c r="A32" i="5"/>
  <c r="A52" i="3" s="1"/>
  <c r="A30" i="3" s="1"/>
  <c r="A34" i="5"/>
  <c r="A33" i="3" s="1"/>
  <c r="A55" i="3" s="1"/>
  <c r="A36" i="5"/>
  <c r="A45" i="5"/>
  <c r="K4" i="7" s="1"/>
  <c r="A49" i="5"/>
  <c r="A1" i="1" s="1"/>
  <c r="A58" i="5"/>
  <c r="H3" i="1" s="1"/>
  <c r="T3" i="1" s="1"/>
  <c r="A63" i="5"/>
  <c r="A1" i="4" s="1"/>
  <c r="A73" i="5"/>
  <c r="L6" i="4" s="1"/>
  <c r="A82" i="5"/>
  <c r="L11" i="4" s="1"/>
  <c r="A86" i="5"/>
  <c r="R11" i="4" s="1"/>
  <c r="A89" i="5"/>
  <c r="A1" i="2" s="1"/>
  <c r="A93" i="5"/>
  <c r="A128" i="5"/>
  <c r="A132" i="5"/>
  <c r="S545" i="1"/>
  <c r="O545" i="1"/>
  <c r="K545" i="1"/>
  <c r="G545" i="1"/>
  <c r="L14" i="4"/>
  <c r="L13" i="4"/>
  <c r="V12" i="4"/>
  <c r="Y12" i="4" s="1"/>
  <c r="AM528" i="1"/>
  <c r="AN528" i="1" s="1"/>
  <c r="AG527" i="1"/>
  <c r="AA526" i="1"/>
  <c r="AB526" i="1" s="1"/>
  <c r="AA525" i="1"/>
  <c r="AB525" i="1" s="1"/>
  <c r="AA524" i="1"/>
  <c r="AB524" i="1" s="1"/>
  <c r="AA523" i="1"/>
  <c r="AA522" i="1"/>
  <c r="AB522" i="1" s="1"/>
  <c r="AA521" i="1"/>
  <c r="AB521" i="1" s="1"/>
  <c r="AA520" i="1"/>
  <c r="AB520" i="1" s="1"/>
  <c r="AA519" i="1"/>
  <c r="AB519" i="1" s="1"/>
  <c r="AA518" i="1"/>
  <c r="AB518" i="1" s="1"/>
  <c r="AA517" i="1"/>
  <c r="AB517" i="1" s="1"/>
  <c r="AA516" i="1"/>
  <c r="AB516" i="1" s="1"/>
  <c r="D522" i="1"/>
  <c r="D527" i="1"/>
  <c r="D518" i="1"/>
  <c r="D520" i="1"/>
  <c r="D16" i="4"/>
  <c r="D521" i="1"/>
  <c r="D517" i="1"/>
  <c r="D524" i="1"/>
  <c r="D526" i="1"/>
  <c r="D528" i="1"/>
  <c r="D519" i="1"/>
  <c r="D516" i="1"/>
  <c r="D523" i="1"/>
  <c r="D525" i="1"/>
  <c r="AG5" i="1"/>
  <c r="AG7" i="1"/>
  <c r="AG417" i="1"/>
  <c r="AG512" i="1"/>
  <c r="AG514" i="1"/>
  <c r="AG6" i="1"/>
  <c r="AH6" i="1" s="1"/>
  <c r="AG511" i="1"/>
  <c r="AH511" i="1" s="1"/>
  <c r="AG515" i="1"/>
  <c r="AH515" i="1" s="1"/>
  <c r="AG4" i="1"/>
  <c r="AH4" i="1" s="1"/>
  <c r="AM4" i="1"/>
  <c r="AG8" i="1"/>
  <c r="AH8" i="1" s="1"/>
  <c r="AG513" i="1"/>
  <c r="D14" i="4"/>
  <c r="D15" i="4"/>
  <c r="AS4" i="1"/>
  <c r="D513" i="1"/>
  <c r="D417" i="1"/>
  <c r="D5" i="1"/>
  <c r="AA5" i="1"/>
  <c r="AB5" i="1" s="1"/>
  <c r="D512" i="1"/>
  <c r="D7" i="1"/>
  <c r="AA515" i="1"/>
  <c r="AA514" i="1"/>
  <c r="AB514" i="1" s="1"/>
  <c r="AH513" i="1"/>
  <c r="AA513" i="1"/>
  <c r="AB513" i="1" s="1"/>
  <c r="AC513" i="1" s="1"/>
  <c r="AA512" i="1"/>
  <c r="AB512" i="1" s="1"/>
  <c r="AA511" i="1"/>
  <c r="AB511" i="1" s="1"/>
  <c r="AA417" i="1"/>
  <c r="AB417" i="1" s="1"/>
  <c r="AA8" i="1"/>
  <c r="AB8" i="1" s="1"/>
  <c r="AA7" i="1"/>
  <c r="AB7" i="1" s="1"/>
  <c r="AA6" i="1"/>
  <c r="AB6" i="1" s="1"/>
  <c r="D514" i="1"/>
  <c r="D8" i="1"/>
  <c r="D6" i="1"/>
  <c r="D13" i="4"/>
  <c r="D515" i="1"/>
  <c r="D511" i="1"/>
  <c r="AA4" i="1"/>
  <c r="AB4" i="1" s="1"/>
  <c r="AC4" i="1" s="1"/>
  <c r="D4" i="1"/>
  <c r="A17" i="3"/>
  <c r="A7" i="3"/>
  <c r="A48" i="3"/>
  <c r="A26" i="3" s="1"/>
  <c r="D5" i="7"/>
  <c r="V14" i="7"/>
  <c r="V15" i="7"/>
  <c r="V16" i="7"/>
  <c r="D12" i="4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45" i="1" s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417" i="1"/>
  <c r="V8" i="1"/>
  <c r="V7" i="1"/>
  <c r="V6" i="1"/>
  <c r="V5" i="1"/>
  <c r="V4" i="1"/>
  <c r="V8" i="7"/>
  <c r="V12" i="7"/>
  <c r="V9" i="7"/>
  <c r="V7" i="7"/>
  <c r="V10" i="7"/>
  <c r="V13" i="7"/>
  <c r="V11" i="7"/>
  <c r="G43" i="7"/>
  <c r="G39" i="7"/>
  <c r="G37" i="7"/>
  <c r="G35" i="7"/>
  <c r="G33" i="7"/>
  <c r="G23" i="7"/>
  <c r="G19" i="7"/>
  <c r="G15" i="7"/>
  <c r="G44" i="7"/>
  <c r="G42" i="7"/>
  <c r="G40" i="7"/>
  <c r="G45" i="7"/>
  <c r="G41" i="7"/>
  <c r="G24" i="7"/>
  <c r="G22" i="7"/>
  <c r="G20" i="7"/>
  <c r="G18" i="7"/>
  <c r="G16" i="7"/>
  <c r="G14" i="7"/>
  <c r="G32" i="7"/>
  <c r="G25" i="7"/>
  <c r="G21" i="7"/>
  <c r="G17" i="7"/>
  <c r="G13" i="7"/>
  <c r="G38" i="7"/>
  <c r="G36" i="7"/>
  <c r="G34" i="7"/>
  <c r="L12" i="4"/>
  <c r="G12" i="7"/>
  <c r="G11" i="7"/>
  <c r="G10" i="7"/>
  <c r="G9" i="7"/>
  <c r="G8" i="7"/>
  <c r="G26" i="7"/>
  <c r="G27" i="7"/>
  <c r="G31" i="7"/>
  <c r="G28" i="7"/>
  <c r="G30" i="7"/>
  <c r="G29" i="7"/>
  <c r="G6" i="7"/>
  <c r="G7" i="7"/>
  <c r="V6" i="7"/>
  <c r="AM63" i="3"/>
  <c r="AC215" i="1" l="1"/>
  <c r="AX111" i="1"/>
  <c r="AX138" i="1"/>
  <c r="AW71" i="1"/>
  <c r="Z33" i="4"/>
  <c r="AC33" i="4" s="1"/>
  <c r="Z49" i="4"/>
  <c r="AC49" i="4" s="1"/>
  <c r="AX286" i="1"/>
  <c r="AC213" i="1"/>
  <c r="AX213" i="1" s="1"/>
  <c r="AX174" i="1"/>
  <c r="AW96" i="1"/>
  <c r="AX65" i="1"/>
  <c r="AW78" i="1"/>
  <c r="AX30" i="1"/>
  <c r="AX266" i="1"/>
  <c r="AW64" i="1"/>
  <c r="Z31" i="4"/>
  <c r="AC31" i="4" s="1"/>
  <c r="AX414" i="1"/>
  <c r="AW77" i="1"/>
  <c r="AO85" i="1"/>
  <c r="AW232" i="1"/>
  <c r="AX262" i="1"/>
  <c r="AX283" i="1"/>
  <c r="AX279" i="1"/>
  <c r="AX402" i="1"/>
  <c r="AI96" i="1"/>
  <c r="AX96" i="1" s="1"/>
  <c r="AX87" i="1"/>
  <c r="AX26" i="1"/>
  <c r="AW337" i="1"/>
  <c r="AX401" i="1"/>
  <c r="AX93" i="1"/>
  <c r="AX49" i="1"/>
  <c r="AX39" i="1"/>
  <c r="AX14" i="1"/>
  <c r="AX32" i="1"/>
  <c r="Z55" i="4"/>
  <c r="AC55" i="4" s="1"/>
  <c r="AX415" i="1"/>
  <c r="AW227" i="1"/>
  <c r="AW107" i="1"/>
  <c r="AX46" i="1"/>
  <c r="AW348" i="1"/>
  <c r="AX89" i="1"/>
  <c r="AX84" i="1"/>
  <c r="AX70" i="1"/>
  <c r="AX156" i="1"/>
  <c r="AX29" i="1"/>
  <c r="AX16" i="1"/>
  <c r="AD27" i="7"/>
  <c r="A78" i="5"/>
  <c r="C11" i="4" s="1"/>
  <c r="A54" i="5"/>
  <c r="D1" i="2" s="1"/>
  <c r="A28" i="5"/>
  <c r="A37" i="5"/>
  <c r="A55" i="5"/>
  <c r="A72" i="5"/>
  <c r="L5" i="4" s="1"/>
  <c r="A85" i="5"/>
  <c r="Q11" i="4" s="1"/>
  <c r="A100" i="5"/>
  <c r="B38" i="3" s="1"/>
  <c r="A52" i="5"/>
  <c r="C3" i="1" s="1"/>
  <c r="A11" i="5"/>
  <c r="A12" i="3" s="1"/>
  <c r="A20" i="5"/>
  <c r="A109" i="5"/>
  <c r="B63" i="3" s="1"/>
  <c r="A106" i="5"/>
  <c r="M46" i="3" s="1"/>
  <c r="AT530" i="1"/>
  <c r="R26" i="4"/>
  <c r="AW321" i="1"/>
  <c r="AX118" i="1"/>
  <c r="AX92" i="1"/>
  <c r="AX154" i="1"/>
  <c r="AX18" i="1"/>
  <c r="AI64" i="1"/>
  <c r="AH526" i="1"/>
  <c r="AX172" i="1"/>
  <c r="AX9" i="1"/>
  <c r="Z23" i="4"/>
  <c r="AC23" i="4" s="1"/>
  <c r="AX122" i="1"/>
  <c r="AX83" i="1"/>
  <c r="AX22" i="1"/>
  <c r="AX150" i="1"/>
  <c r="AX23" i="1"/>
  <c r="AX281" i="1"/>
  <c r="A97" i="5"/>
  <c r="A22" i="3" s="1"/>
  <c r="A69" i="5"/>
  <c r="I4" i="4" s="1"/>
  <c r="A40" i="5"/>
  <c r="A2" i="7" s="1"/>
  <c r="A21" i="5"/>
  <c r="A44" i="5"/>
  <c r="G4" i="7" s="1"/>
  <c r="A61" i="5"/>
  <c r="W2" i="1" s="1"/>
  <c r="A79" i="5"/>
  <c r="A90" i="5"/>
  <c r="A6" i="3" s="1"/>
  <c r="A130" i="5"/>
  <c r="A35" i="5"/>
  <c r="A99" i="5"/>
  <c r="I24" i="3" s="1"/>
  <c r="A47" i="5"/>
  <c r="S4" i="7" s="1"/>
  <c r="A5" i="5"/>
  <c r="A76" i="5"/>
  <c r="B10" i="4" s="1"/>
  <c r="A115" i="5"/>
  <c r="H11" i="4" s="1"/>
  <c r="A126" i="5"/>
  <c r="AI371" i="1"/>
  <c r="AX371" i="1" s="1"/>
  <c r="AX134" i="1"/>
  <c r="AX45" i="1"/>
  <c r="AX15" i="1"/>
  <c r="AX90" i="1"/>
  <c r="R38" i="4"/>
  <c r="A120" i="5"/>
  <c r="F13" i="3" s="1"/>
  <c r="AX267" i="1"/>
  <c r="AX38" i="1"/>
  <c r="AX33" i="1"/>
  <c r="G2" i="1"/>
  <c r="O12" i="7"/>
  <c r="AW369" i="1"/>
  <c r="AX278" i="1"/>
  <c r="AX275" i="1"/>
  <c r="AW355" i="1"/>
  <c r="AX130" i="1"/>
  <c r="AX10" i="1"/>
  <c r="K3" i="1"/>
  <c r="S3" i="1"/>
  <c r="AW230" i="1"/>
  <c r="AN517" i="1"/>
  <c r="AN523" i="1"/>
  <c r="AN525" i="1"/>
  <c r="AT544" i="1"/>
  <c r="AU544" i="1" s="1"/>
  <c r="AC375" i="1"/>
  <c r="AX375" i="1" s="1"/>
  <c r="AW302" i="1"/>
  <c r="AI230" i="1"/>
  <c r="AW221" i="1"/>
  <c r="AX144" i="1"/>
  <c r="AX146" i="1"/>
  <c r="AX117" i="1"/>
  <c r="AW110" i="1"/>
  <c r="AX13" i="1"/>
  <c r="AX57" i="1"/>
  <c r="AX12" i="1"/>
  <c r="Z39" i="4"/>
  <c r="AC39" i="4" s="1"/>
  <c r="AI348" i="1"/>
  <c r="AX310" i="1"/>
  <c r="AX187" i="1"/>
  <c r="R21" i="4"/>
  <c r="R37" i="4"/>
  <c r="AW397" i="1"/>
  <c r="AX261" i="1"/>
  <c r="AX127" i="1"/>
  <c r="AW82" i="1"/>
  <c r="AW192" i="1"/>
  <c r="AX62" i="1"/>
  <c r="AX55" i="1"/>
  <c r="AX41" i="1"/>
  <c r="AX25" i="1"/>
  <c r="AX11" i="1"/>
  <c r="AW86" i="1"/>
  <c r="R46" i="4"/>
  <c r="AX290" i="1"/>
  <c r="AW60" i="1"/>
  <c r="AX186" i="1"/>
  <c r="AX183" i="1"/>
  <c r="AL35" i="7"/>
  <c r="K2" i="1"/>
  <c r="AU387" i="1"/>
  <c r="AX160" i="1"/>
  <c r="AX280" i="1"/>
  <c r="AX400" i="1"/>
  <c r="AW68" i="1"/>
  <c r="AX58" i="1"/>
  <c r="AX48" i="1"/>
  <c r="AX68" i="1"/>
  <c r="AX40" i="1"/>
  <c r="AX24" i="1"/>
  <c r="AX28" i="1"/>
  <c r="AC544" i="1"/>
  <c r="AX82" i="1"/>
  <c r="AX78" i="1"/>
  <c r="AX17" i="1"/>
  <c r="AX404" i="1"/>
  <c r="AX145" i="1"/>
  <c r="AX34" i="1"/>
  <c r="AW72" i="1"/>
  <c r="AX60" i="1"/>
  <c r="AX98" i="1"/>
  <c r="O33" i="7"/>
  <c r="Z47" i="4"/>
  <c r="AC47" i="4" s="1"/>
  <c r="AO514" i="1"/>
  <c r="Z17" i="4"/>
  <c r="AC17" i="4" s="1"/>
  <c r="Z25" i="4"/>
  <c r="AC25" i="4" s="1"/>
  <c r="Z41" i="4"/>
  <c r="AC41" i="4" s="1"/>
  <c r="R57" i="4"/>
  <c r="AW320" i="1"/>
  <c r="AW258" i="1"/>
  <c r="AX175" i="1"/>
  <c r="AX282" i="1"/>
  <c r="AX125" i="1"/>
  <c r="AW97" i="1"/>
  <c r="AX123" i="1"/>
  <c r="AX103" i="1"/>
  <c r="AX95" i="1"/>
  <c r="AX66" i="1"/>
  <c r="AW396" i="1"/>
  <c r="AW339" i="1"/>
  <c r="AW94" i="1"/>
  <c r="AX77" i="1"/>
  <c r="AX76" i="1"/>
  <c r="AO72" i="1"/>
  <c r="AX72" i="1" s="1"/>
  <c r="AX50" i="1"/>
  <c r="AX52" i="1"/>
  <c r="AX231" i="1"/>
  <c r="AW317" i="1"/>
  <c r="AD20" i="7"/>
  <c r="AD42" i="7"/>
  <c r="AX158" i="1"/>
  <c r="AW222" i="1"/>
  <c r="AW318" i="1"/>
  <c r="AX147" i="1"/>
  <c r="AX149" i="1"/>
  <c r="AX85" i="1"/>
  <c r="AW310" i="1"/>
  <c r="AW59" i="1"/>
  <c r="AW234" i="1"/>
  <c r="AX137" i="1"/>
  <c r="AX163" i="1"/>
  <c r="AX43" i="1"/>
  <c r="AX19" i="1"/>
  <c r="AC519" i="1"/>
  <c r="Z43" i="4"/>
  <c r="AC43" i="4" s="1"/>
  <c r="R13" i="4"/>
  <c r="R29" i="4"/>
  <c r="R45" i="4"/>
  <c r="R53" i="4"/>
  <c r="R61" i="4"/>
  <c r="R15" i="4"/>
  <c r="AX416" i="1"/>
  <c r="AW309" i="1"/>
  <c r="AX37" i="1"/>
  <c r="AX21" i="1"/>
  <c r="AX126" i="1"/>
  <c r="AC522" i="1"/>
  <c r="AO447" i="1"/>
  <c r="AW322" i="1"/>
  <c r="AX128" i="1"/>
  <c r="AX112" i="1"/>
  <c r="AX168" i="1"/>
  <c r="AW99" i="1"/>
  <c r="AX88" i="1"/>
  <c r="AX51" i="1"/>
  <c r="AX54" i="1"/>
  <c r="AX64" i="1"/>
  <c r="AX35" i="1"/>
  <c r="AW63" i="1"/>
  <c r="R54" i="4"/>
  <c r="Z51" i="4"/>
  <c r="AC51" i="4" s="1"/>
  <c r="AX294" i="1"/>
  <c r="AX408" i="1"/>
  <c r="AX205" i="1"/>
  <c r="AW316" i="1"/>
  <c r="AX159" i="1"/>
  <c r="AW106" i="1"/>
  <c r="AW98" i="1"/>
  <c r="AX74" i="1"/>
  <c r="AU71" i="1"/>
  <c r="AX71" i="1" s="1"/>
  <c r="AX75" i="1"/>
  <c r="AX36" i="1"/>
  <c r="AX20" i="1"/>
  <c r="AX167" i="1"/>
  <c r="AX53" i="1"/>
  <c r="AX141" i="1"/>
  <c r="AC86" i="1"/>
  <c r="AX86" i="1" s="1"/>
  <c r="S2" i="1"/>
  <c r="AX409" i="1"/>
  <c r="AW344" i="1"/>
  <c r="AX143" i="1"/>
  <c r="AX264" i="1"/>
  <c r="AX100" i="1"/>
  <c r="AW108" i="1"/>
  <c r="AX413" i="1"/>
  <c r="AX42" i="1"/>
  <c r="AX272" i="1"/>
  <c r="AW223" i="1"/>
  <c r="AX263" i="1"/>
  <c r="AX308" i="1"/>
  <c r="AW203" i="1"/>
  <c r="AX287" i="1"/>
  <c r="AX171" i="1"/>
  <c r="AX121" i="1"/>
  <c r="AW102" i="1"/>
  <c r="AU108" i="1"/>
  <c r="AX108" i="1" s="1"/>
  <c r="AU102" i="1"/>
  <c r="AX102" i="1" s="1"/>
  <c r="AW74" i="1"/>
  <c r="AO99" i="1"/>
  <c r="AX99" i="1" s="1"/>
  <c r="AU110" i="1"/>
  <c r="AX110" i="1" s="1"/>
  <c r="AX170" i="1"/>
  <c r="AX59" i="1"/>
  <c r="AI530" i="1"/>
  <c r="AX530" i="1" s="1"/>
  <c r="AW56" i="1"/>
  <c r="AU56" i="1"/>
  <c r="AX56" i="1" s="1"/>
  <c r="AI534" i="1"/>
  <c r="AU316" i="1"/>
  <c r="AX316" i="1" s="1"/>
  <c r="AU317" i="1"/>
  <c r="AX317" i="1" s="1"/>
  <c r="AW308" i="1"/>
  <c r="AX276" i="1"/>
  <c r="AX274" i="1"/>
  <c r="AX232" i="1"/>
  <c r="AI216" i="1"/>
  <c r="AW218" i="1"/>
  <c r="AX411" i="1"/>
  <c r="AW319" i="1"/>
  <c r="AW211" i="1"/>
  <c r="AX199" i="1"/>
  <c r="AO194" i="1"/>
  <c r="AX194" i="1" s="1"/>
  <c r="AC417" i="1"/>
  <c r="AC521" i="1"/>
  <c r="AI537" i="1"/>
  <c r="AO523" i="1"/>
  <c r="AO6" i="1"/>
  <c r="AU471" i="1"/>
  <c r="AU430" i="1"/>
  <c r="AI351" i="1"/>
  <c r="AX351" i="1" s="1"/>
  <c r="AX366" i="1"/>
  <c r="AX368" i="1"/>
  <c r="AW349" i="1"/>
  <c r="AO318" i="1"/>
  <c r="AX318" i="1" s="1"/>
  <c r="AI344" i="1"/>
  <c r="AX344" i="1" s="1"/>
  <c r="AU309" i="1"/>
  <c r="AW235" i="1"/>
  <c r="AC223" i="1"/>
  <c r="AX223" i="1" s="1"/>
  <c r="AX412" i="1"/>
  <c r="AW231" i="1"/>
  <c r="AU221" i="1"/>
  <c r="AX221" i="1" s="1"/>
  <c r="AW226" i="1"/>
  <c r="AW220" i="1"/>
  <c r="AW347" i="1"/>
  <c r="AW343" i="1"/>
  <c r="AW333" i="1"/>
  <c r="AX406" i="1"/>
  <c r="AW219" i="1"/>
  <c r="AX210" i="1"/>
  <c r="AX193" i="1"/>
  <c r="AW200" i="1"/>
  <c r="AW196" i="1"/>
  <c r="AI211" i="1"/>
  <c r="AX211" i="1" s="1"/>
  <c r="AX173" i="1"/>
  <c r="AX155" i="1"/>
  <c r="AX140" i="1"/>
  <c r="AX152" i="1"/>
  <c r="AX164" i="1"/>
  <c r="AX142" i="1"/>
  <c r="AX133" i="1"/>
  <c r="AX109" i="1"/>
  <c r="AX105" i="1"/>
  <c r="AX101" i="1"/>
  <c r="AW103" i="1"/>
  <c r="AO107" i="1"/>
  <c r="AX107" i="1" s="1"/>
  <c r="AI104" i="1"/>
  <c r="AX104" i="1" s="1"/>
  <c r="AX80" i="1"/>
  <c r="AU81" i="1"/>
  <c r="AX81" i="1" s="1"/>
  <c r="AX179" i="1"/>
  <c r="AX113" i="1"/>
  <c r="AU63" i="1"/>
  <c r="AX63" i="1" s="1"/>
  <c r="AX383" i="1"/>
  <c r="AO224" i="1"/>
  <c r="AX224" i="1" s="1"/>
  <c r="AI532" i="1"/>
  <c r="AI523" i="1"/>
  <c r="AC541" i="1"/>
  <c r="AC533" i="1"/>
  <c r="AT425" i="1"/>
  <c r="W428" i="1"/>
  <c r="AB433" i="1"/>
  <c r="AN437" i="1"/>
  <c r="AC437" i="1"/>
  <c r="AX357" i="1"/>
  <c r="AW312" i="1"/>
  <c r="AW306" i="1"/>
  <c r="AX295" i="1"/>
  <c r="AX289" i="1"/>
  <c r="AX260" i="1"/>
  <c r="AO228" i="1"/>
  <c r="AX228" i="1" s="1"/>
  <c r="AX410" i="1"/>
  <c r="AW352" i="1"/>
  <c r="AW342" i="1"/>
  <c r="AW338" i="1"/>
  <c r="AW336" i="1"/>
  <c r="AW330" i="1"/>
  <c r="AW328" i="1"/>
  <c r="AW229" i="1"/>
  <c r="AW199" i="1"/>
  <c r="AX177" i="1"/>
  <c r="AX190" i="1"/>
  <c r="AX405" i="1"/>
  <c r="AX184" i="1"/>
  <c r="AX180" i="1"/>
  <c r="AW105" i="1"/>
  <c r="AW95" i="1"/>
  <c r="AU106" i="1"/>
  <c r="AX106" i="1" s="1"/>
  <c r="AW109" i="1"/>
  <c r="AU94" i="1"/>
  <c r="AX94" i="1" s="1"/>
  <c r="AW101" i="1"/>
  <c r="AW100" i="1"/>
  <c r="AX67" i="1"/>
  <c r="AU97" i="1"/>
  <c r="AX97" i="1" s="1"/>
  <c r="AX69" i="1"/>
  <c r="AX61" i="1"/>
  <c r="AX31" i="1"/>
  <c r="AX151" i="1"/>
  <c r="AX27" i="1"/>
  <c r="AX129" i="1"/>
  <c r="AI525" i="1"/>
  <c r="W539" i="1"/>
  <c r="AW315" i="1"/>
  <c r="AW311" i="1"/>
  <c r="AW233" i="1"/>
  <c r="AU233" i="1"/>
  <c r="AW341" i="1"/>
  <c r="AI341" i="1"/>
  <c r="AX341" i="1" s="1"/>
  <c r="AW335" i="1"/>
  <c r="AI335" i="1"/>
  <c r="AW327" i="1"/>
  <c r="AI327" i="1"/>
  <c r="AX327" i="1" s="1"/>
  <c r="AX311" i="1"/>
  <c r="AI313" i="1"/>
  <c r="AW313" i="1"/>
  <c r="AI214" i="1"/>
  <c r="AX214" i="1" s="1"/>
  <c r="AW214" i="1"/>
  <c r="AX399" i="1"/>
  <c r="AU201" i="1"/>
  <c r="AX201" i="1" s="1"/>
  <c r="AW201" i="1"/>
  <c r="AW323" i="1"/>
  <c r="AU323" i="1"/>
  <c r="AX323" i="1" s="1"/>
  <c r="AC511" i="1"/>
  <c r="AI8" i="1"/>
  <c r="AT524" i="1"/>
  <c r="AU524" i="1" s="1"/>
  <c r="AN530" i="1"/>
  <c r="AO530" i="1" s="1"/>
  <c r="AN534" i="1"/>
  <c r="AN538" i="1"/>
  <c r="AO538" i="1" s="1"/>
  <c r="AN542" i="1"/>
  <c r="AO542" i="1" s="1"/>
  <c r="AO524" i="1"/>
  <c r="AO520" i="1"/>
  <c r="AC540" i="1"/>
  <c r="AI517" i="1"/>
  <c r="W515" i="1"/>
  <c r="AC7" i="1"/>
  <c r="AU480" i="1"/>
  <c r="W475" i="1"/>
  <c r="AN423" i="1"/>
  <c r="AC430" i="1"/>
  <c r="AH440" i="1"/>
  <c r="AI347" i="1"/>
  <c r="AX347" i="1" s="1"/>
  <c r="AW345" i="1"/>
  <c r="AW304" i="1"/>
  <c r="AX265" i="1"/>
  <c r="AX215" i="1"/>
  <c r="AX233" i="1"/>
  <c r="AX384" i="1"/>
  <c r="AI352" i="1"/>
  <c r="AW346" i="1"/>
  <c r="AO346" i="1"/>
  <c r="AX346" i="1" s="1"/>
  <c r="AW340" i="1"/>
  <c r="AU340" i="1"/>
  <c r="AX340" i="1" s="1"/>
  <c r="AU334" i="1"/>
  <c r="AW334" i="1"/>
  <c r="AX332" i="1"/>
  <c r="AW209" i="1"/>
  <c r="AU209" i="1"/>
  <c r="AX209" i="1" s="1"/>
  <c r="AX202" i="1"/>
  <c r="AX196" i="1"/>
  <c r="AX192" i="1"/>
  <c r="AX169" i="1"/>
  <c r="AW191" i="1"/>
  <c r="AU191" i="1"/>
  <c r="AX191" i="1" s="1"/>
  <c r="AC314" i="1"/>
  <c r="AX314" i="1" s="1"/>
  <c r="AW314" i="1"/>
  <c r="AX114" i="1"/>
  <c r="AW212" i="1"/>
  <c r="AU212" i="1"/>
  <c r="AX212" i="1" s="1"/>
  <c r="AO528" i="1"/>
  <c r="O3" i="1"/>
  <c r="AT512" i="1"/>
  <c r="AU512" i="1" s="1"/>
  <c r="AH518" i="1"/>
  <c r="AN531" i="1"/>
  <c r="AO531" i="1" s="1"/>
  <c r="AN535" i="1"/>
  <c r="AO535" i="1" s="1"/>
  <c r="AN539" i="1"/>
  <c r="AO539" i="1" s="1"/>
  <c r="AN543" i="1"/>
  <c r="AO543" i="1" s="1"/>
  <c r="AU530" i="1"/>
  <c r="AT429" i="1"/>
  <c r="AB441" i="1"/>
  <c r="AC441" i="1" s="1"/>
  <c r="AO445" i="1"/>
  <c r="AX356" i="1"/>
  <c r="AX363" i="1"/>
  <c r="AW356" i="1"/>
  <c r="AI343" i="1"/>
  <c r="AI333" i="1"/>
  <c r="AX333" i="1" s="1"/>
  <c r="AX325" i="1"/>
  <c r="AX293" i="1"/>
  <c r="AU302" i="1"/>
  <c r="AX302" i="1" s="1"/>
  <c r="AX234" i="1"/>
  <c r="AX349" i="1"/>
  <c r="AC225" i="1"/>
  <c r="AX225" i="1" s="1"/>
  <c r="AW225" i="1"/>
  <c r="AW354" i="1"/>
  <c r="AU354" i="1"/>
  <c r="AW193" i="1"/>
  <c r="AX379" i="1"/>
  <c r="AX292" i="1"/>
  <c r="AX297" i="1"/>
  <c r="AX296" i="1"/>
  <c r="AW257" i="1"/>
  <c r="AW253" i="1"/>
  <c r="AW249" i="1"/>
  <c r="AW245" i="1"/>
  <c r="AW241" i="1"/>
  <c r="AW237" i="1"/>
  <c r="AX273" i="1"/>
  <c r="AX230" i="1"/>
  <c r="AX407" i="1"/>
  <c r="AX403" i="1"/>
  <c r="AX342" i="1"/>
  <c r="AU306" i="1"/>
  <c r="AX306" i="1" s="1"/>
  <c r="AX208" i="1"/>
  <c r="AW208" i="1"/>
  <c r="AX157" i="1"/>
  <c r="AX181" i="1"/>
  <c r="AX136" i="1"/>
  <c r="AX120" i="1"/>
  <c r="AU195" i="1"/>
  <c r="AX195" i="1" s="1"/>
  <c r="AX387" i="1"/>
  <c r="AX378" i="1"/>
  <c r="AX324" i="1"/>
  <c r="AX320" i="1"/>
  <c r="AX315" i="1"/>
  <c r="AX291" i="1"/>
  <c r="AX309" i="1"/>
  <c r="AX284" i="1"/>
  <c r="AX269" i="1"/>
  <c r="AX380" i="1"/>
  <c r="AW393" i="1"/>
  <c r="AX385" i="1"/>
  <c r="AW370" i="1"/>
  <c r="AX386" i="1"/>
  <c r="AX382" i="1"/>
  <c r="AW350" i="1"/>
  <c r="AW331" i="1"/>
  <c r="AX329" i="1"/>
  <c r="AX313" i="1"/>
  <c r="AW207" i="1"/>
  <c r="AO207" i="1"/>
  <c r="AX207" i="1" s="1"/>
  <c r="AW204" i="1"/>
  <c r="AU197" i="1"/>
  <c r="AX197" i="1" s="1"/>
  <c r="AW197" i="1"/>
  <c r="AU204" i="1"/>
  <c r="AX204" i="1" s="1"/>
  <c r="AX185" i="1"/>
  <c r="AX161" i="1"/>
  <c r="AX153" i="1"/>
  <c r="AX312" i="1"/>
  <c r="AW205" i="1"/>
  <c r="AX178" i="1"/>
  <c r="AX165" i="1"/>
  <c r="AW206" i="1"/>
  <c r="AU206" i="1"/>
  <c r="AX206" i="1" s="1"/>
  <c r="AW202" i="1"/>
  <c r="AW198" i="1"/>
  <c r="AU198" i="1"/>
  <c r="AX198" i="1" s="1"/>
  <c r="AW210" i="1"/>
  <c r="AX203" i="1"/>
  <c r="AX189" i="1"/>
  <c r="AX139" i="1"/>
  <c r="AX132" i="1"/>
  <c r="AX116" i="1"/>
  <c r="AX162" i="1"/>
  <c r="AU200" i="1"/>
  <c r="AX200" i="1" s="1"/>
  <c r="AX124" i="1"/>
  <c r="AI542" i="1"/>
  <c r="AO463" i="1"/>
  <c r="AI529" i="1"/>
  <c r="AO448" i="1"/>
  <c r="AW389" i="1"/>
  <c r="AX361" i="1"/>
  <c r="AO303" i="1"/>
  <c r="AX303" i="1" s="1"/>
  <c r="AW303" i="1"/>
  <c r="AO299" i="1"/>
  <c r="AX299" i="1" s="1"/>
  <c r="AW299" i="1"/>
  <c r="AU307" i="1"/>
  <c r="AX307" i="1" s="1"/>
  <c r="AW307" i="1"/>
  <c r="AU257" i="1"/>
  <c r="AX257" i="1" s="1"/>
  <c r="AU235" i="1"/>
  <c r="AX235" i="1" s="1"/>
  <c r="AT6" i="1"/>
  <c r="AU6" i="1" s="1"/>
  <c r="AN8" i="1"/>
  <c r="AO8" i="1" s="1"/>
  <c r="AT516" i="1"/>
  <c r="AN521" i="1"/>
  <c r="AO521" i="1" s="1"/>
  <c r="AH524" i="1"/>
  <c r="AO527" i="1"/>
  <c r="AC537" i="1"/>
  <c r="AI536" i="1"/>
  <c r="AI528" i="1"/>
  <c r="AI541" i="1"/>
  <c r="W540" i="1"/>
  <c r="AI535" i="1"/>
  <c r="AC534" i="1"/>
  <c r="AC532" i="1"/>
  <c r="AC529" i="1"/>
  <c r="AI513" i="1"/>
  <c r="AC512" i="1"/>
  <c r="AN480" i="1"/>
  <c r="AO480" i="1" s="1"/>
  <c r="AI481" i="1"/>
  <c r="AI464" i="1"/>
  <c r="W467" i="1"/>
  <c r="AU475" i="1"/>
  <c r="W421" i="1"/>
  <c r="AI428" i="1"/>
  <c r="AB429" i="1"/>
  <c r="AN438" i="1"/>
  <c r="AO438" i="1" s="1"/>
  <c r="AH443" i="1"/>
  <c r="AC446" i="1"/>
  <c r="AX398" i="1"/>
  <c r="AX390" i="1"/>
  <c r="AU370" i="1"/>
  <c r="AX352" i="1"/>
  <c r="AX362" i="1"/>
  <c r="AX355" i="1"/>
  <c r="AW372" i="1"/>
  <c r="AC350" i="1"/>
  <c r="AX350" i="1" s="1"/>
  <c r="AO328" i="1"/>
  <c r="AX328" i="1" s="1"/>
  <c r="AW329" i="1"/>
  <c r="AW256" i="1"/>
  <c r="AU256" i="1"/>
  <c r="AX256" i="1" s="1"/>
  <c r="AW252" i="1"/>
  <c r="AU252" i="1"/>
  <c r="AX252" i="1" s="1"/>
  <c r="AW248" i="1"/>
  <c r="AU248" i="1"/>
  <c r="AX248" i="1" s="1"/>
  <c r="AW244" i="1"/>
  <c r="AU244" i="1"/>
  <c r="AX244" i="1" s="1"/>
  <c r="AW240" i="1"/>
  <c r="AU240" i="1"/>
  <c r="AX240" i="1" s="1"/>
  <c r="AW236" i="1"/>
  <c r="AU236" i="1"/>
  <c r="AX236" i="1" s="1"/>
  <c r="AU258" i="1"/>
  <c r="AX258" i="1" s="1"/>
  <c r="AX259" i="1"/>
  <c r="AX229" i="1"/>
  <c r="AX217" i="1"/>
  <c r="AX216" i="1"/>
  <c r="AI538" i="1"/>
  <c r="AI533" i="1"/>
  <c r="AO517" i="1"/>
  <c r="AC447" i="1"/>
  <c r="AX222" i="1"/>
  <c r="P3" i="1"/>
  <c r="AT7" i="1"/>
  <c r="AU7" i="1" s="1"/>
  <c r="AT511" i="1"/>
  <c r="AU511" i="1" s="1"/>
  <c r="AN513" i="1"/>
  <c r="AO513" i="1" s="1"/>
  <c r="AH516" i="1"/>
  <c r="AI516" i="1" s="1"/>
  <c r="AT520" i="1"/>
  <c r="AU520" i="1" s="1"/>
  <c r="AO522" i="1"/>
  <c r="AI526" i="1"/>
  <c r="AT527" i="1"/>
  <c r="AU527" i="1" s="1"/>
  <c r="AT531" i="1"/>
  <c r="AU531" i="1" s="1"/>
  <c r="AT535" i="1"/>
  <c r="AU535" i="1" s="1"/>
  <c r="AC538" i="1"/>
  <c r="AT539" i="1"/>
  <c r="AU539" i="1" s="1"/>
  <c r="AI543" i="1"/>
  <c r="AI539" i="1"/>
  <c r="AI531" i="1"/>
  <c r="AO417" i="1"/>
  <c r="AC536" i="1"/>
  <c r="AC514" i="1"/>
  <c r="AO7" i="1"/>
  <c r="AI6" i="1"/>
  <c r="AC5" i="1"/>
  <c r="AO485" i="1"/>
  <c r="AO489" i="1"/>
  <c r="AO493" i="1"/>
  <c r="AO497" i="1"/>
  <c r="AO501" i="1"/>
  <c r="AO505" i="1"/>
  <c r="AO509" i="1"/>
  <c r="AO451" i="1"/>
  <c r="AO455" i="1"/>
  <c r="AO459" i="1"/>
  <c r="AN461" i="1"/>
  <c r="AO461" i="1" s="1"/>
  <c r="AI465" i="1"/>
  <c r="AU479" i="1"/>
  <c r="W426" i="1"/>
  <c r="AO432" i="1"/>
  <c r="AN433" i="1"/>
  <c r="AN434" i="1"/>
  <c r="AO435" i="1"/>
  <c r="AX372" i="1"/>
  <c r="AX381" i="1"/>
  <c r="AX348" i="1"/>
  <c r="AO336" i="1"/>
  <c r="AX336" i="1" s="1"/>
  <c r="AX319" i="1"/>
  <c r="AX321" i="1"/>
  <c r="AW326" i="1"/>
  <c r="AW332" i="1"/>
  <c r="AX338" i="1"/>
  <c r="AX326" i="1"/>
  <c r="AW300" i="1"/>
  <c r="AW298" i="1"/>
  <c r="AU298" i="1"/>
  <c r="AX298" i="1" s="1"/>
  <c r="AO305" i="1"/>
  <c r="AX305" i="1" s="1"/>
  <c r="AW305" i="1"/>
  <c r="AW301" i="1"/>
  <c r="AO301" i="1"/>
  <c r="AX301" i="1" s="1"/>
  <c r="AU300" i="1"/>
  <c r="AX300" i="1" s="1"/>
  <c r="AU304" i="1"/>
  <c r="AX304" i="1" s="1"/>
  <c r="AX288" i="1"/>
  <c r="AW255" i="1"/>
  <c r="AW251" i="1"/>
  <c r="AW247" i="1"/>
  <c r="AW243" i="1"/>
  <c r="AW239" i="1"/>
  <c r="AX271" i="1"/>
  <c r="AU241" i="1"/>
  <c r="AX241" i="1" s="1"/>
  <c r="AU243" i="1"/>
  <c r="AX243" i="1" s="1"/>
  <c r="AX226" i="1"/>
  <c r="AX218" i="1"/>
  <c r="AI393" i="1"/>
  <c r="AX393" i="1" s="1"/>
  <c r="AI521" i="1"/>
  <c r="AI518" i="1"/>
  <c r="AH520" i="1"/>
  <c r="AI520" i="1" s="1"/>
  <c r="AN529" i="1"/>
  <c r="AO529" i="1" s="1"/>
  <c r="AN537" i="1"/>
  <c r="AO537" i="1" s="1"/>
  <c r="AO525" i="1"/>
  <c r="AC518" i="1"/>
  <c r="AC461" i="1"/>
  <c r="AU467" i="1"/>
  <c r="AU421" i="1"/>
  <c r="AI429" i="1"/>
  <c r="AC445" i="1"/>
  <c r="AO446" i="1"/>
  <c r="AW388" i="1"/>
  <c r="AO330" i="1"/>
  <c r="AX330" i="1" s="1"/>
  <c r="AW254" i="1"/>
  <c r="AU254" i="1"/>
  <c r="AX254" i="1" s="1"/>
  <c r="AW250" i="1"/>
  <c r="AU250" i="1"/>
  <c r="AX250" i="1" s="1"/>
  <c r="AW246" i="1"/>
  <c r="AU246" i="1"/>
  <c r="AX246" i="1" s="1"/>
  <c r="AW242" i="1"/>
  <c r="AU242" i="1"/>
  <c r="AX242" i="1" s="1"/>
  <c r="AW238" i="1"/>
  <c r="AU238" i="1"/>
  <c r="AX238" i="1" s="1"/>
  <c r="AU255" i="1"/>
  <c r="AX255" i="1" s="1"/>
  <c r="AU247" i="1"/>
  <c r="AX247" i="1" s="1"/>
  <c r="AU239" i="1"/>
  <c r="AX239" i="1" s="1"/>
  <c r="AX227" i="1"/>
  <c r="AX219" i="1"/>
  <c r="AU249" i="1"/>
  <c r="AX249" i="1" s="1"/>
  <c r="AW374" i="1"/>
  <c r="AU251" i="1"/>
  <c r="AX251" i="1" s="1"/>
  <c r="AX220" i="1"/>
  <c r="AU253" i="1"/>
  <c r="AX253" i="1" s="1"/>
  <c r="AU245" i="1"/>
  <c r="AX245" i="1" s="1"/>
  <c r="AU237" i="1"/>
  <c r="AX237" i="1" s="1"/>
  <c r="AI4" i="1"/>
  <c r="M545" i="1"/>
  <c r="W519" i="1"/>
  <c r="U545" i="1"/>
  <c r="Q545" i="1"/>
  <c r="AI519" i="1"/>
  <c r="AC527" i="1"/>
  <c r="I545" i="1"/>
  <c r="AC516" i="1"/>
  <c r="AC525" i="1"/>
  <c r="W511" i="1"/>
  <c r="W479" i="1"/>
  <c r="W431" i="1"/>
  <c r="AT514" i="1"/>
  <c r="AU514" i="1" s="1"/>
  <c r="AN536" i="1"/>
  <c r="AO536" i="1" s="1"/>
  <c r="W524" i="1"/>
  <c r="W512" i="1"/>
  <c r="AH484" i="1"/>
  <c r="AI484" i="1" s="1"/>
  <c r="AH504" i="1"/>
  <c r="AH508" i="1"/>
  <c r="AH450" i="1"/>
  <c r="AB459" i="1"/>
  <c r="AC459" i="1" s="1"/>
  <c r="AW392" i="1"/>
  <c r="AU392" i="1"/>
  <c r="AX392" i="1" s="1"/>
  <c r="AW373" i="1"/>
  <c r="AO373" i="1"/>
  <c r="AX373" i="1" s="1"/>
  <c r="AX334" i="1"/>
  <c r="AH492" i="1"/>
  <c r="AI492" i="1" s="1"/>
  <c r="AH500" i="1"/>
  <c r="AO515" i="1"/>
  <c r="AC8" i="1"/>
  <c r="AI511" i="1"/>
  <c r="AC520" i="1"/>
  <c r="AC526" i="1"/>
  <c r="AN511" i="1"/>
  <c r="AO511" i="1" s="1"/>
  <c r="AN519" i="1"/>
  <c r="AO519" i="1" s="1"/>
  <c r="AB523" i="1"/>
  <c r="AC523" i="1" s="1"/>
  <c r="AH527" i="1"/>
  <c r="AI527" i="1" s="1"/>
  <c r="AB528" i="1"/>
  <c r="AC528" i="1" s="1"/>
  <c r="AC531" i="1"/>
  <c r="AC535" i="1"/>
  <c r="AC539" i="1"/>
  <c r="AC543" i="1"/>
  <c r="W531" i="1"/>
  <c r="W523" i="1"/>
  <c r="W7" i="1"/>
  <c r="AI480" i="1"/>
  <c r="AN483" i="1"/>
  <c r="AO483" i="1" s="1"/>
  <c r="AC484" i="1"/>
  <c r="AN487" i="1"/>
  <c r="AO487" i="1" s="1"/>
  <c r="AC488" i="1"/>
  <c r="AN491" i="1"/>
  <c r="AO491" i="1" s="1"/>
  <c r="AC492" i="1"/>
  <c r="AN495" i="1"/>
  <c r="AO495" i="1" s="1"/>
  <c r="AC496" i="1"/>
  <c r="AN499" i="1"/>
  <c r="AO499" i="1" s="1"/>
  <c r="AC500" i="1"/>
  <c r="AN503" i="1"/>
  <c r="AO503" i="1" s="1"/>
  <c r="AC504" i="1"/>
  <c r="AN507" i="1"/>
  <c r="AO507" i="1" s="1"/>
  <c r="AC508" i="1"/>
  <c r="AN449" i="1"/>
  <c r="AO449" i="1" s="1"/>
  <c r="AC450" i="1"/>
  <c r="AN453" i="1"/>
  <c r="AO453" i="1" s="1"/>
  <c r="AC454" i="1"/>
  <c r="AN457" i="1"/>
  <c r="AO457" i="1" s="1"/>
  <c r="AT460" i="1"/>
  <c r="AU460" i="1" s="1"/>
  <c r="AB463" i="1"/>
  <c r="AC463" i="1" s="1"/>
  <c r="AB464" i="1"/>
  <c r="AC464" i="1" s="1"/>
  <c r="AT465" i="1"/>
  <c r="AI430" i="1"/>
  <c r="AX322" i="1"/>
  <c r="W536" i="1"/>
  <c r="W528" i="1"/>
  <c r="W471" i="1"/>
  <c r="W423" i="1"/>
  <c r="AU423" i="1"/>
  <c r="AI515" i="1"/>
  <c r="AC517" i="1"/>
  <c r="AT5" i="1"/>
  <c r="AU5" i="1" s="1"/>
  <c r="AT522" i="1"/>
  <c r="AU522" i="1" s="1"/>
  <c r="AN532" i="1"/>
  <c r="AO532" i="1" s="1"/>
  <c r="AN540" i="1"/>
  <c r="AO540" i="1" s="1"/>
  <c r="AN544" i="1"/>
  <c r="AW544" i="1" s="1"/>
  <c r="W532" i="1"/>
  <c r="W516" i="1"/>
  <c r="AH488" i="1"/>
  <c r="AH496" i="1"/>
  <c r="AH454" i="1"/>
  <c r="AI454" i="1" s="1"/>
  <c r="AB460" i="1"/>
  <c r="AC460" i="1" s="1"/>
  <c r="W427" i="1"/>
  <c r="AU427" i="1"/>
  <c r="AI524" i="1"/>
  <c r="AC524" i="1"/>
  <c r="AH7" i="1"/>
  <c r="AT417" i="1"/>
  <c r="AU417" i="1" s="1"/>
  <c r="AO512" i="1"/>
  <c r="AT518" i="1"/>
  <c r="AU518" i="1" s="1"/>
  <c r="AT526" i="1"/>
  <c r="AU526" i="1" s="1"/>
  <c r="AT533" i="1"/>
  <c r="AU533" i="1" s="1"/>
  <c r="AO534" i="1"/>
  <c r="AT537" i="1"/>
  <c r="AU537" i="1" s="1"/>
  <c r="AT541" i="1"/>
  <c r="W544" i="1"/>
  <c r="W6" i="1"/>
  <c r="AB482" i="1"/>
  <c r="AC482" i="1" s="1"/>
  <c r="AC483" i="1"/>
  <c r="AH485" i="1"/>
  <c r="AI485" i="1" s="1"/>
  <c r="AB486" i="1"/>
  <c r="AC486" i="1" s="1"/>
  <c r="AC487" i="1"/>
  <c r="AH489" i="1"/>
  <c r="AB490" i="1"/>
  <c r="AC490" i="1" s="1"/>
  <c r="AC491" i="1"/>
  <c r="AH493" i="1"/>
  <c r="AB494" i="1"/>
  <c r="AC494" i="1" s="1"/>
  <c r="AC495" i="1"/>
  <c r="AH497" i="1"/>
  <c r="AB498" i="1"/>
  <c r="AC498" i="1" s="1"/>
  <c r="AC499" i="1"/>
  <c r="AH501" i="1"/>
  <c r="AB502" i="1"/>
  <c r="AC502" i="1" s="1"/>
  <c r="AC503" i="1"/>
  <c r="AH505" i="1"/>
  <c r="AB506" i="1"/>
  <c r="AC506" i="1" s="1"/>
  <c r="AC507" i="1"/>
  <c r="AH509" i="1"/>
  <c r="AB510" i="1"/>
  <c r="AC510" i="1" s="1"/>
  <c r="AC449" i="1"/>
  <c r="AH451" i="1"/>
  <c r="AI451" i="1" s="1"/>
  <c r="AB452" i="1"/>
  <c r="AC452" i="1" s="1"/>
  <c r="AC453" i="1"/>
  <c r="AH455" i="1"/>
  <c r="AI455" i="1" s="1"/>
  <c r="AB456" i="1"/>
  <c r="AC456" i="1" s="1"/>
  <c r="AC457" i="1"/>
  <c r="AO460" i="1"/>
  <c r="AI460" i="1"/>
  <c r="W430" i="1"/>
  <c r="AC444" i="1"/>
  <c r="AX389" i="1"/>
  <c r="AI396" i="1"/>
  <c r="AX396" i="1" s="1"/>
  <c r="AX391" i="1"/>
  <c r="AI466" i="1"/>
  <c r="AC466" i="1"/>
  <c r="AH467" i="1"/>
  <c r="AI467" i="1" s="1"/>
  <c r="AH468" i="1"/>
  <c r="AI468" i="1" s="1"/>
  <c r="AI469" i="1"/>
  <c r="AO472" i="1"/>
  <c r="AB473" i="1"/>
  <c r="AC473" i="1" s="1"/>
  <c r="AI474" i="1"/>
  <c r="AC474" i="1"/>
  <c r="AH475" i="1"/>
  <c r="AI475" i="1" s="1"/>
  <c r="AH476" i="1"/>
  <c r="AI476" i="1" s="1"/>
  <c r="AO418" i="1"/>
  <c r="AB419" i="1"/>
  <c r="AI420" i="1"/>
  <c r="AC420" i="1"/>
  <c r="AH421" i="1"/>
  <c r="AI421" i="1" s="1"/>
  <c r="AH422" i="1"/>
  <c r="AI422" i="1" s="1"/>
  <c r="AT424" i="1"/>
  <c r="AI424" i="1"/>
  <c r="AH427" i="1"/>
  <c r="AI427" i="1" s="1"/>
  <c r="AU431" i="1"/>
  <c r="AO431" i="1"/>
  <c r="AC433" i="1"/>
  <c r="AC435" i="1"/>
  <c r="AH439" i="1"/>
  <c r="AI439" i="1" s="1"/>
  <c r="AH444" i="1"/>
  <c r="AH446" i="1"/>
  <c r="AI446" i="1" s="1"/>
  <c r="AH448" i="1"/>
  <c r="AX397" i="1"/>
  <c r="AW395" i="1"/>
  <c r="AX377" i="1"/>
  <c r="AX358" i="1"/>
  <c r="AU353" i="1"/>
  <c r="AX353" i="1" s="1"/>
  <c r="AX345" i="1"/>
  <c r="AX343" i="1"/>
  <c r="AX339" i="1"/>
  <c r="AX337" i="1"/>
  <c r="AX335" i="1"/>
  <c r="AI433" i="1"/>
  <c r="AC448" i="1"/>
  <c r="AW394" i="1"/>
  <c r="AU395" i="1"/>
  <c r="AX395" i="1" s="1"/>
  <c r="AU388" i="1"/>
  <c r="AX388" i="1" s="1"/>
  <c r="AU394" i="1"/>
  <c r="AX394" i="1" s="1"/>
  <c r="AW391" i="1"/>
  <c r="AX376" i="1"/>
  <c r="AX374" i="1"/>
  <c r="AX360" i="1"/>
  <c r="AX354" i="1"/>
  <c r="AX367" i="1"/>
  <c r="AX331" i="1"/>
  <c r="AO468" i="1"/>
  <c r="AB469" i="1"/>
  <c r="AC469" i="1" s="1"/>
  <c r="AI470" i="1"/>
  <c r="AC470" i="1"/>
  <c r="AH471" i="1"/>
  <c r="AI471" i="1" s="1"/>
  <c r="AH472" i="1"/>
  <c r="AI472" i="1" s="1"/>
  <c r="AI473" i="1"/>
  <c r="AO476" i="1"/>
  <c r="AB477" i="1"/>
  <c r="AI478" i="1"/>
  <c r="AC478" i="1"/>
  <c r="AH479" i="1"/>
  <c r="AI479" i="1" s="1"/>
  <c r="AH418" i="1"/>
  <c r="AI418" i="1" s="1"/>
  <c r="AO422" i="1"/>
  <c r="AI425" i="1"/>
  <c r="AC425" i="1"/>
  <c r="AC429" i="1"/>
  <c r="AH431" i="1"/>
  <c r="AI431" i="1" s="1"/>
  <c r="AB432" i="1"/>
  <c r="AC432" i="1" s="1"/>
  <c r="AC434" i="1"/>
  <c r="AB436" i="1"/>
  <c r="AC436" i="1" s="1"/>
  <c r="AC438" i="1"/>
  <c r="AB440" i="1"/>
  <c r="AC440" i="1" s="1"/>
  <c r="AN442" i="1"/>
  <c r="AO442" i="1" s="1"/>
  <c r="AC443" i="1"/>
  <c r="AO444" i="1"/>
  <c r="AH445" i="1"/>
  <c r="AH447" i="1"/>
  <c r="AI447" i="1" s="1"/>
  <c r="AW390" i="1"/>
  <c r="AO369" i="1"/>
  <c r="AX369" i="1" s="1"/>
  <c r="AX370" i="1"/>
  <c r="AX365" i="1"/>
  <c r="AX359" i="1"/>
  <c r="AX364" i="1"/>
  <c r="AH5" i="1"/>
  <c r="AV5" i="1"/>
  <c r="AE545" i="1"/>
  <c r="AB515" i="1"/>
  <c r="AC515" i="1" s="1"/>
  <c r="AH522" i="1"/>
  <c r="AV522" i="1"/>
  <c r="AT525" i="1"/>
  <c r="AV525" i="1"/>
  <c r="AT528" i="1"/>
  <c r="AV528" i="1"/>
  <c r="AN541" i="1"/>
  <c r="AO541" i="1" s="1"/>
  <c r="AV541" i="1"/>
  <c r="Y62" i="4"/>
  <c r="AL53" i="3" s="1"/>
  <c r="O25" i="7"/>
  <c r="O40" i="7"/>
  <c r="AL33" i="7"/>
  <c r="AL42" i="7"/>
  <c r="AT42" i="7" s="1"/>
  <c r="G46" i="7"/>
  <c r="Z6" i="7"/>
  <c r="Z46" i="7" s="1"/>
  <c r="AC6" i="1"/>
  <c r="AD15" i="7"/>
  <c r="AD31" i="7"/>
  <c r="AL8" i="7"/>
  <c r="AL24" i="7"/>
  <c r="AL40" i="7"/>
  <c r="AD14" i="7"/>
  <c r="AD30" i="7"/>
  <c r="AL7" i="7"/>
  <c r="AL23" i="7"/>
  <c r="AL39" i="7"/>
  <c r="AD17" i="7"/>
  <c r="AD33" i="7"/>
  <c r="AL10" i="7"/>
  <c r="AD7" i="7"/>
  <c r="AD23" i="7"/>
  <c r="AD39" i="7"/>
  <c r="AL16" i="7"/>
  <c r="AL32" i="7"/>
  <c r="AD6" i="7"/>
  <c r="AD22" i="7"/>
  <c r="AD38" i="7"/>
  <c r="AL15" i="7"/>
  <c r="AL31" i="7"/>
  <c r="AD9" i="7"/>
  <c r="AD25" i="7"/>
  <c r="AD41" i="7"/>
  <c r="AL18" i="7"/>
  <c r="AL34" i="7"/>
  <c r="AD8" i="7"/>
  <c r="AD24" i="7"/>
  <c r="AD35" i="7"/>
  <c r="AT35" i="7" s="1"/>
  <c r="AL28" i="7"/>
  <c r="AD18" i="7"/>
  <c r="AL11" i="7"/>
  <c r="AL43" i="7"/>
  <c r="AD37" i="7"/>
  <c r="AL26" i="7"/>
  <c r="AL6" i="7"/>
  <c r="AD28" i="7"/>
  <c r="AD44" i="7"/>
  <c r="AL21" i="7"/>
  <c r="AL37" i="7"/>
  <c r="O16" i="7"/>
  <c r="O7" i="7"/>
  <c r="O15" i="7"/>
  <c r="O23" i="7"/>
  <c r="O31" i="7"/>
  <c r="O39" i="7"/>
  <c r="O18" i="7"/>
  <c r="O26" i="7"/>
  <c r="O34" i="7"/>
  <c r="O19" i="7"/>
  <c r="O43" i="7"/>
  <c r="O22" i="7"/>
  <c r="AD11" i="7"/>
  <c r="AD43" i="7"/>
  <c r="AL36" i="7"/>
  <c r="AD26" i="7"/>
  <c r="AL19" i="7"/>
  <c r="AD13" i="7"/>
  <c r="AD45" i="7"/>
  <c r="AL30" i="7"/>
  <c r="AD12" i="7"/>
  <c r="AD32" i="7"/>
  <c r="AL9" i="7"/>
  <c r="AL25" i="7"/>
  <c r="AL41" i="7"/>
  <c r="O8" i="7"/>
  <c r="O20" i="7"/>
  <c r="O28" i="7"/>
  <c r="O36" i="7"/>
  <c r="O10" i="7"/>
  <c r="O38" i="7"/>
  <c r="O13" i="7"/>
  <c r="O21" i="7"/>
  <c r="O29" i="7"/>
  <c r="O37" i="7"/>
  <c r="O45" i="7"/>
  <c r="O27" i="7"/>
  <c r="O14" i="7"/>
  <c r="AD19" i="7"/>
  <c r="AL12" i="7"/>
  <c r="AP12" i="7" s="1"/>
  <c r="AL44" i="7"/>
  <c r="AD34" i="7"/>
  <c r="AT34" i="7" s="1"/>
  <c r="AL27" i="7"/>
  <c r="AD21" i="7"/>
  <c r="AL14" i="7"/>
  <c r="AL38" i="7"/>
  <c r="AD16" i="7"/>
  <c r="AT16" i="7" s="1"/>
  <c r="AD36" i="7"/>
  <c r="AL13" i="7"/>
  <c r="AL29" i="7"/>
  <c r="AL45" i="7"/>
  <c r="O11" i="7"/>
  <c r="O35" i="7"/>
  <c r="O30" i="7"/>
  <c r="O42" i="7"/>
  <c r="AT8" i="1"/>
  <c r="AV8" i="1"/>
  <c r="AW516" i="1"/>
  <c r="AU516" i="1"/>
  <c r="AO518" i="1"/>
  <c r="AW518" i="1"/>
  <c r="AO526" i="1"/>
  <c r="AW526" i="1"/>
  <c r="AT540" i="1"/>
  <c r="AV540" i="1"/>
  <c r="O17" i="7"/>
  <c r="O32" i="7"/>
  <c r="O44" i="7"/>
  <c r="AL17" i="7"/>
  <c r="AL22" i="7"/>
  <c r="AD10" i="7"/>
  <c r="AV6" i="1"/>
  <c r="L62" i="4"/>
  <c r="AH514" i="1"/>
  <c r="AI514" i="1" s="1"/>
  <c r="AV514" i="1"/>
  <c r="AT517" i="1"/>
  <c r="AV517" i="1"/>
  <c r="AT532" i="1"/>
  <c r="AV532" i="1"/>
  <c r="AN533" i="1"/>
  <c r="AV533" i="1"/>
  <c r="AT536" i="1"/>
  <c r="AV536" i="1"/>
  <c r="V46" i="7"/>
  <c r="O41" i="7"/>
  <c r="O9" i="7"/>
  <c r="O6" i="7"/>
  <c r="O24" i="7"/>
  <c r="AD40" i="7"/>
  <c r="AD29" i="7"/>
  <c r="AL20" i="7"/>
  <c r="AT20" i="7" s="1"/>
  <c r="AN4" i="1"/>
  <c r="AK545" i="1"/>
  <c r="AT519" i="1"/>
  <c r="AV519" i="1"/>
  <c r="AV527" i="1"/>
  <c r="AT529" i="1"/>
  <c r="AV529" i="1"/>
  <c r="AW537" i="1"/>
  <c r="AQ545" i="1"/>
  <c r="AT4" i="1"/>
  <c r="AV4" i="1"/>
  <c r="AV7" i="1"/>
  <c r="AH417" i="1"/>
  <c r="AI417" i="1" s="1"/>
  <c r="AV417" i="1"/>
  <c r="AT513" i="1"/>
  <c r="AV513" i="1"/>
  <c r="AV516" i="1"/>
  <c r="AT521" i="1"/>
  <c r="AV521" i="1"/>
  <c r="AW530" i="1"/>
  <c r="AT534" i="1"/>
  <c r="AV534" i="1"/>
  <c r="AT538" i="1"/>
  <c r="AV538" i="1"/>
  <c r="AT542" i="1"/>
  <c r="AV542" i="1"/>
  <c r="AU541" i="1"/>
  <c r="L3" i="1"/>
  <c r="AW520" i="1"/>
  <c r="Q3" i="1"/>
  <c r="U3" i="1"/>
  <c r="AV537" i="1"/>
  <c r="AH512" i="1"/>
  <c r="AI512" i="1" s="1"/>
  <c r="AT515" i="1"/>
  <c r="AV515" i="1"/>
  <c r="AV523" i="1"/>
  <c r="AT523" i="1"/>
  <c r="AW531" i="1"/>
  <c r="AW539" i="1"/>
  <c r="AV543" i="1"/>
  <c r="AT543" i="1"/>
  <c r="AV483" i="1"/>
  <c r="AT483" i="1"/>
  <c r="AW483" i="1" s="1"/>
  <c r="AB485" i="1"/>
  <c r="AC485" i="1" s="1"/>
  <c r="AV485" i="1"/>
  <c r="AV491" i="1"/>
  <c r="AT491" i="1"/>
  <c r="AB493" i="1"/>
  <c r="AC493" i="1" s="1"/>
  <c r="AV493" i="1"/>
  <c r="AV499" i="1"/>
  <c r="AT499" i="1"/>
  <c r="AW499" i="1" s="1"/>
  <c r="AB501" i="1"/>
  <c r="AC501" i="1" s="1"/>
  <c r="AV501" i="1"/>
  <c r="AV507" i="1"/>
  <c r="AT507" i="1"/>
  <c r="AB509" i="1"/>
  <c r="AC509" i="1" s="1"/>
  <c r="AV509" i="1"/>
  <c r="AV453" i="1"/>
  <c r="AT453" i="1"/>
  <c r="AW453" i="1" s="1"/>
  <c r="AB455" i="1"/>
  <c r="AC455" i="1" s="1"/>
  <c r="AV455" i="1"/>
  <c r="AT469" i="1"/>
  <c r="AV469" i="1"/>
  <c r="AT437" i="1"/>
  <c r="AW437" i="1" s="1"/>
  <c r="AV437" i="1"/>
  <c r="Z54" i="4"/>
  <c r="AC54" i="4" s="1"/>
  <c r="Z26" i="4"/>
  <c r="AC26" i="4" s="1"/>
  <c r="Z22" i="4"/>
  <c r="AC22" i="4" s="1"/>
  <c r="R49" i="4"/>
  <c r="R33" i="4"/>
  <c r="R17" i="4"/>
  <c r="W543" i="1"/>
  <c r="W537" i="1"/>
  <c r="W530" i="1"/>
  <c r="W527" i="1"/>
  <c r="W480" i="1"/>
  <c r="AU484" i="1"/>
  <c r="W484" i="1"/>
  <c r="AU492" i="1"/>
  <c r="W492" i="1"/>
  <c r="AU500" i="1"/>
  <c r="W500" i="1"/>
  <c r="AU508" i="1"/>
  <c r="W508" i="1"/>
  <c r="AU454" i="1"/>
  <c r="W454" i="1"/>
  <c r="R18" i="4"/>
  <c r="R34" i="4"/>
  <c r="R50" i="4"/>
  <c r="A122" i="5"/>
  <c r="A121" i="5"/>
  <c r="A17" i="5"/>
  <c r="A8" i="5"/>
  <c r="A8" i="3" s="1"/>
  <c r="A105" i="5"/>
  <c r="I46" i="3" s="1"/>
  <c r="AU481" i="1"/>
  <c r="W481" i="1"/>
  <c r="AB481" i="1"/>
  <c r="AC481" i="1" s="1"/>
  <c r="AV481" i="1"/>
  <c r="AV487" i="1"/>
  <c r="AT487" i="1"/>
  <c r="AW487" i="1" s="1"/>
  <c r="AB489" i="1"/>
  <c r="AC489" i="1" s="1"/>
  <c r="AV489" i="1"/>
  <c r="AV495" i="1"/>
  <c r="AT495" i="1"/>
  <c r="AW495" i="1" s="1"/>
  <c r="AB497" i="1"/>
  <c r="AC497" i="1" s="1"/>
  <c r="AV497" i="1"/>
  <c r="AV503" i="1"/>
  <c r="AT503" i="1"/>
  <c r="AW503" i="1" s="1"/>
  <c r="AB505" i="1"/>
  <c r="AC505" i="1" s="1"/>
  <c r="AV505" i="1"/>
  <c r="AV449" i="1"/>
  <c r="AT449" i="1"/>
  <c r="AW449" i="1" s="1"/>
  <c r="AB451" i="1"/>
  <c r="AC451" i="1" s="1"/>
  <c r="AV451" i="1"/>
  <c r="AV457" i="1"/>
  <c r="AT457" i="1"/>
  <c r="AW457" i="1" s="1"/>
  <c r="AU418" i="1"/>
  <c r="W418" i="1"/>
  <c r="Z58" i="4"/>
  <c r="AC58" i="4" s="1"/>
  <c r="Z42" i="4"/>
  <c r="AC42" i="4" s="1"/>
  <c r="Z38" i="4"/>
  <c r="AC38" i="4" s="1"/>
  <c r="Z13" i="4"/>
  <c r="AC13" i="4" s="1"/>
  <c r="A123" i="5"/>
  <c r="R41" i="4"/>
  <c r="R25" i="4"/>
  <c r="W538" i="1"/>
  <c r="W535" i="1"/>
  <c r="W529" i="1"/>
  <c r="W520" i="1"/>
  <c r="AU488" i="1"/>
  <c r="W488" i="1"/>
  <c r="AU496" i="1"/>
  <c r="W496" i="1"/>
  <c r="AU504" i="1"/>
  <c r="W504" i="1"/>
  <c r="AU450" i="1"/>
  <c r="W450" i="1"/>
  <c r="AU458" i="1"/>
  <c r="W458" i="1"/>
  <c r="W470" i="1"/>
  <c r="W522" i="1"/>
  <c r="W521" i="1"/>
  <c r="W514" i="1"/>
  <c r="W513" i="1"/>
  <c r="W5" i="1"/>
  <c r="W4" i="1"/>
  <c r="W483" i="1"/>
  <c r="W487" i="1"/>
  <c r="W491" i="1"/>
  <c r="W495" i="1"/>
  <c r="W499" i="1"/>
  <c r="W503" i="1"/>
  <c r="W507" i="1"/>
  <c r="W449" i="1"/>
  <c r="W453" i="1"/>
  <c r="W457" i="1"/>
  <c r="AN462" i="1"/>
  <c r="AO462" i="1" s="1"/>
  <c r="AV462" i="1"/>
  <c r="AH462" i="1"/>
  <c r="AI462" i="1" s="1"/>
  <c r="W466" i="1"/>
  <c r="AU476" i="1"/>
  <c r="W476" i="1"/>
  <c r="AT419" i="1"/>
  <c r="AV419" i="1"/>
  <c r="W420" i="1"/>
  <c r="AH423" i="1"/>
  <c r="AI423" i="1" s="1"/>
  <c r="AV423" i="1"/>
  <c r="R12" i="4"/>
  <c r="R16" i="4"/>
  <c r="R20" i="4"/>
  <c r="R24" i="4"/>
  <c r="R28" i="4"/>
  <c r="R32" i="4"/>
  <c r="R36" i="4"/>
  <c r="R40" i="4"/>
  <c r="R44" i="4"/>
  <c r="R48" i="4"/>
  <c r="R52" i="4"/>
  <c r="R56" i="4"/>
  <c r="R60" i="4"/>
  <c r="AB480" i="1"/>
  <c r="AC480" i="1" s="1"/>
  <c r="AX480" i="1" s="1"/>
  <c r="AN481" i="1"/>
  <c r="AO481" i="1" s="1"/>
  <c r="AT482" i="1"/>
  <c r="AW482" i="1" s="1"/>
  <c r="AT486" i="1"/>
  <c r="AI489" i="1"/>
  <c r="AT490" i="1"/>
  <c r="AW490" i="1" s="1"/>
  <c r="AI493" i="1"/>
  <c r="AT494" i="1"/>
  <c r="AW494" i="1" s="1"/>
  <c r="AT498" i="1"/>
  <c r="AI501" i="1"/>
  <c r="AT502" i="1"/>
  <c r="AI505" i="1"/>
  <c r="AT506" i="1"/>
  <c r="AI509" i="1"/>
  <c r="AT510" i="1"/>
  <c r="AW510" i="1" s="1"/>
  <c r="AT452" i="1"/>
  <c r="AW452" i="1" s="1"/>
  <c r="AT456" i="1"/>
  <c r="AN458" i="1"/>
  <c r="AO458" i="1" s="1"/>
  <c r="AV458" i="1"/>
  <c r="AH458" i="1"/>
  <c r="AI458" i="1" s="1"/>
  <c r="AC462" i="1"/>
  <c r="AH463" i="1"/>
  <c r="AW463" i="1" s="1"/>
  <c r="AV463" i="1"/>
  <c r="AT464" i="1"/>
  <c r="AV465" i="1"/>
  <c r="AN465" i="1"/>
  <c r="AO465" i="1" s="1"/>
  <c r="AU472" i="1"/>
  <c r="W472" i="1"/>
  <c r="AT477" i="1"/>
  <c r="AV477" i="1"/>
  <c r="W478" i="1"/>
  <c r="AI419" i="1"/>
  <c r="W542" i="1"/>
  <c r="W541" i="1"/>
  <c r="W534" i="1"/>
  <c r="W533" i="1"/>
  <c r="W526" i="1"/>
  <c r="W525" i="1"/>
  <c r="W518" i="1"/>
  <c r="W517" i="1"/>
  <c r="W417" i="1"/>
  <c r="W8" i="1"/>
  <c r="AO482" i="1"/>
  <c r="AI482" i="1"/>
  <c r="AN484" i="1"/>
  <c r="AO484" i="1" s="1"/>
  <c r="AV484" i="1"/>
  <c r="AO486" i="1"/>
  <c r="AI486" i="1"/>
  <c r="AN488" i="1"/>
  <c r="AO488" i="1" s="1"/>
  <c r="AV488" i="1"/>
  <c r="AO490" i="1"/>
  <c r="AI490" i="1"/>
  <c r="AN492" i="1"/>
  <c r="AO492" i="1" s="1"/>
  <c r="AV492" i="1"/>
  <c r="AO494" i="1"/>
  <c r="AI494" i="1"/>
  <c r="AN496" i="1"/>
  <c r="AO496" i="1" s="1"/>
  <c r="AV496" i="1"/>
  <c r="AO498" i="1"/>
  <c r="AI498" i="1"/>
  <c r="AN500" i="1"/>
  <c r="AO500" i="1" s="1"/>
  <c r="AV500" i="1"/>
  <c r="AO502" i="1"/>
  <c r="AI502" i="1"/>
  <c r="AN504" i="1"/>
  <c r="AW504" i="1" s="1"/>
  <c r="AV504" i="1"/>
  <c r="AO506" i="1"/>
  <c r="AI506" i="1"/>
  <c r="AN508" i="1"/>
  <c r="AW508" i="1" s="1"/>
  <c r="AV508" i="1"/>
  <c r="AO510" i="1"/>
  <c r="AI510" i="1"/>
  <c r="AN450" i="1"/>
  <c r="AO450" i="1" s="1"/>
  <c r="AV450" i="1"/>
  <c r="AO452" i="1"/>
  <c r="AI452" i="1"/>
  <c r="AN454" i="1"/>
  <c r="AO454" i="1" s="1"/>
  <c r="AV454" i="1"/>
  <c r="AO456" i="1"/>
  <c r="AI456" i="1"/>
  <c r="AC458" i="1"/>
  <c r="AH459" i="1"/>
  <c r="AV459" i="1"/>
  <c r="AV461" i="1"/>
  <c r="AT461" i="1"/>
  <c r="AU462" i="1"/>
  <c r="W462" i="1"/>
  <c r="AO464" i="1"/>
  <c r="W465" i="1"/>
  <c r="AU465" i="1"/>
  <c r="AU468" i="1"/>
  <c r="W468" i="1"/>
  <c r="AT473" i="1"/>
  <c r="AV473" i="1"/>
  <c r="W474" i="1"/>
  <c r="AI477" i="1"/>
  <c r="AU422" i="1"/>
  <c r="W422" i="1"/>
  <c r="W461" i="1"/>
  <c r="AN467" i="1"/>
  <c r="AV467" i="1"/>
  <c r="W469" i="1"/>
  <c r="AN471" i="1"/>
  <c r="AW471" i="1" s="1"/>
  <c r="AV471" i="1"/>
  <c r="W473" i="1"/>
  <c r="AN475" i="1"/>
  <c r="AO475" i="1" s="1"/>
  <c r="AV475" i="1"/>
  <c r="W477" i="1"/>
  <c r="AN479" i="1"/>
  <c r="AO479" i="1" s="1"/>
  <c r="AV479" i="1"/>
  <c r="W419" i="1"/>
  <c r="AN421" i="1"/>
  <c r="AW421" i="1" s="1"/>
  <c r="AV421" i="1"/>
  <c r="AN425" i="1"/>
  <c r="AO425" i="1" s="1"/>
  <c r="AW429" i="1"/>
  <c r="AB431" i="1"/>
  <c r="AW431" i="1" s="1"/>
  <c r="AV431" i="1"/>
  <c r="AH434" i="1"/>
  <c r="AI434" i="1" s="1"/>
  <c r="W446" i="1"/>
  <c r="W482" i="1"/>
  <c r="W486" i="1"/>
  <c r="AI488" i="1"/>
  <c r="W490" i="1"/>
  <c r="W494" i="1"/>
  <c r="AI496" i="1"/>
  <c r="W498" i="1"/>
  <c r="AI500" i="1"/>
  <c r="W502" i="1"/>
  <c r="AI504" i="1"/>
  <c r="W506" i="1"/>
  <c r="AI508" i="1"/>
  <c r="W510" i="1"/>
  <c r="AI450" i="1"/>
  <c r="W452" i="1"/>
  <c r="W456" i="1"/>
  <c r="W460" i="1"/>
  <c r="W464" i="1"/>
  <c r="AV425" i="1"/>
  <c r="W425" i="1"/>
  <c r="AU425" i="1"/>
  <c r="AH432" i="1"/>
  <c r="AI432" i="1" s="1"/>
  <c r="AV432" i="1"/>
  <c r="AV434" i="1"/>
  <c r="AT434" i="1"/>
  <c r="AO434" i="1"/>
  <c r="W442" i="1"/>
  <c r="AU443" i="1"/>
  <c r="W443" i="1"/>
  <c r="W445" i="1"/>
  <c r="AI483" i="1"/>
  <c r="AU485" i="1"/>
  <c r="W485" i="1"/>
  <c r="AI487" i="1"/>
  <c r="AU489" i="1"/>
  <c r="W489" i="1"/>
  <c r="AI491" i="1"/>
  <c r="AU493" i="1"/>
  <c r="W493" i="1"/>
  <c r="AI495" i="1"/>
  <c r="AU497" i="1"/>
  <c r="W497" i="1"/>
  <c r="AI499" i="1"/>
  <c r="AU501" i="1"/>
  <c r="W501" i="1"/>
  <c r="AI503" i="1"/>
  <c r="AU505" i="1"/>
  <c r="W505" i="1"/>
  <c r="AI507" i="1"/>
  <c r="AU509" i="1"/>
  <c r="W509" i="1"/>
  <c r="AI449" i="1"/>
  <c r="AU451" i="1"/>
  <c r="W451" i="1"/>
  <c r="AI453" i="1"/>
  <c r="AU455" i="1"/>
  <c r="W455" i="1"/>
  <c r="AI457" i="1"/>
  <c r="AU459" i="1"/>
  <c r="W459" i="1"/>
  <c r="AI461" i="1"/>
  <c r="AU463" i="1"/>
  <c r="W463" i="1"/>
  <c r="AC465" i="1"/>
  <c r="AV466" i="1"/>
  <c r="AT466" i="1"/>
  <c r="AN466" i="1"/>
  <c r="AO466" i="1" s="1"/>
  <c r="AB468" i="1"/>
  <c r="AW468" i="1" s="1"/>
  <c r="AV470" i="1"/>
  <c r="AT470" i="1"/>
  <c r="AU470" i="1" s="1"/>
  <c r="AN470" i="1"/>
  <c r="AO470" i="1" s="1"/>
  <c r="AB472" i="1"/>
  <c r="AC472" i="1" s="1"/>
  <c r="AV474" i="1"/>
  <c r="AT474" i="1"/>
  <c r="AU474" i="1" s="1"/>
  <c r="AN474" i="1"/>
  <c r="AO474" i="1" s="1"/>
  <c r="AB476" i="1"/>
  <c r="AC477" i="1"/>
  <c r="AV478" i="1"/>
  <c r="AT478" i="1"/>
  <c r="AU478" i="1" s="1"/>
  <c r="AN478" i="1"/>
  <c r="AO478" i="1" s="1"/>
  <c r="AB418" i="1"/>
  <c r="AC419" i="1"/>
  <c r="AV420" i="1"/>
  <c r="AT420" i="1"/>
  <c r="AU420" i="1" s="1"/>
  <c r="AN420" i="1"/>
  <c r="AO420" i="1" s="1"/>
  <c r="AB422" i="1"/>
  <c r="AW422" i="1" s="1"/>
  <c r="W424" i="1"/>
  <c r="AU426" i="1"/>
  <c r="AV429" i="1"/>
  <c r="AW440" i="1"/>
  <c r="AO423" i="1"/>
  <c r="AU424" i="1"/>
  <c r="AO424" i="1"/>
  <c r="AB424" i="1"/>
  <c r="AC424" i="1" s="1"/>
  <c r="AN426" i="1"/>
  <c r="AW426" i="1" s="1"/>
  <c r="W429" i="1"/>
  <c r="AT433" i="1"/>
  <c r="AW433" i="1" s="1"/>
  <c r="AO433" i="1"/>
  <c r="W434" i="1"/>
  <c r="AT436" i="1"/>
  <c r="AW436" i="1" s="1"/>
  <c r="AV438" i="1"/>
  <c r="AT438" i="1"/>
  <c r="AW438" i="1" s="1"/>
  <c r="AN439" i="1"/>
  <c r="AO439" i="1" s="1"/>
  <c r="AV439" i="1"/>
  <c r="AW444" i="1"/>
  <c r="W448" i="1"/>
  <c r="AC467" i="1"/>
  <c r="AO469" i="1"/>
  <c r="AC471" i="1"/>
  <c r="AO473" i="1"/>
  <c r="AC475" i="1"/>
  <c r="AO477" i="1"/>
  <c r="AC479" i="1"/>
  <c r="AO419" i="1"/>
  <c r="AC421" i="1"/>
  <c r="AI426" i="1"/>
  <c r="AC426" i="1"/>
  <c r="AW427" i="1"/>
  <c r="AO427" i="1"/>
  <c r="AU428" i="1"/>
  <c r="AO428" i="1"/>
  <c r="AB428" i="1"/>
  <c r="AC428" i="1" s="1"/>
  <c r="AU429" i="1"/>
  <c r="AN430" i="1"/>
  <c r="AW430" i="1" s="1"/>
  <c r="AV433" i="1"/>
  <c r="W433" i="1"/>
  <c r="AV436" i="1"/>
  <c r="AO436" i="1"/>
  <c r="AI436" i="1"/>
  <c r="W438" i="1"/>
  <c r="AU439" i="1"/>
  <c r="W439" i="1"/>
  <c r="AC439" i="1"/>
  <c r="AO440" i="1"/>
  <c r="AO441" i="1"/>
  <c r="AI441" i="1"/>
  <c r="AV442" i="1"/>
  <c r="AT442" i="1"/>
  <c r="AC442" i="1"/>
  <c r="AN443" i="1"/>
  <c r="AW443" i="1" s="1"/>
  <c r="AV443" i="1"/>
  <c r="W447" i="1"/>
  <c r="AC423" i="1"/>
  <c r="AC427" i="1"/>
  <c r="AO429" i="1"/>
  <c r="AU435" i="1"/>
  <c r="W435" i="1"/>
  <c r="AH435" i="1"/>
  <c r="AI435" i="1" s="1"/>
  <c r="W437" i="1"/>
  <c r="AO437" i="1"/>
  <c r="AI437" i="1"/>
  <c r="AI440" i="1"/>
  <c r="AT441" i="1"/>
  <c r="AI444" i="1"/>
  <c r="AI445" i="1"/>
  <c r="AI448" i="1"/>
  <c r="W441" i="1"/>
  <c r="AI443" i="1"/>
  <c r="AU432" i="1"/>
  <c r="W432" i="1"/>
  <c r="W436" i="1"/>
  <c r="AI438" i="1"/>
  <c r="AU440" i="1"/>
  <c r="W440" i="1"/>
  <c r="AI442" i="1"/>
  <c r="AU444" i="1"/>
  <c r="W444" i="1"/>
  <c r="AT445" i="1"/>
  <c r="AV445" i="1"/>
  <c r="AT446" i="1"/>
  <c r="AV446" i="1"/>
  <c r="AT447" i="1"/>
  <c r="AV447" i="1"/>
  <c r="AT448" i="1"/>
  <c r="AW448" i="1" s="1"/>
  <c r="AV448" i="1"/>
  <c r="AW456" i="1" l="1"/>
  <c r="AW527" i="1"/>
  <c r="AW445" i="1"/>
  <c r="AX417" i="1"/>
  <c r="AW486" i="1"/>
  <c r="AW506" i="1"/>
  <c r="AU494" i="1"/>
  <c r="AX494" i="1" s="1"/>
  <c r="AW442" i="1"/>
  <c r="AW507" i="1"/>
  <c r="AW491" i="1"/>
  <c r="O2" i="1"/>
  <c r="E1" i="2"/>
  <c r="AW6" i="1"/>
  <c r="AT27" i="7"/>
  <c r="AT8" i="7"/>
  <c r="A36" i="3"/>
  <c r="A58" i="3"/>
  <c r="AP33" i="7"/>
  <c r="AW467" i="1"/>
  <c r="AX514" i="1"/>
  <c r="AW460" i="1"/>
  <c r="AW446" i="1"/>
  <c r="AW476" i="1"/>
  <c r="AX512" i="1"/>
  <c r="AW459" i="1"/>
  <c r="AW502" i="1"/>
  <c r="AC431" i="1"/>
  <c r="AX431" i="1" s="1"/>
  <c r="AW535" i="1"/>
  <c r="AW447" i="1"/>
  <c r="AW441" i="1"/>
  <c r="AW498" i="1"/>
  <c r="AW465" i="1"/>
  <c r="AW524" i="1"/>
  <c r="AC62" i="4"/>
  <c r="AL55" i="3" s="1"/>
  <c r="AW501" i="1"/>
  <c r="AO426" i="1"/>
  <c r="AX426" i="1" s="1"/>
  <c r="AI459" i="1"/>
  <c r="AX459" i="1" s="1"/>
  <c r="AD31" i="3"/>
  <c r="K30" i="7"/>
  <c r="AH30" i="7" s="1"/>
  <c r="AT43" i="7"/>
  <c r="AX460" i="1"/>
  <c r="AU452" i="1"/>
  <c r="AW461" i="1"/>
  <c r="AU507" i="1"/>
  <c r="AX507" i="1" s="1"/>
  <c r="AX511" i="1"/>
  <c r="AT32" i="7"/>
  <c r="AX6" i="1"/>
  <c r="AX527" i="1"/>
  <c r="AW423" i="1"/>
  <c r="AW425" i="1"/>
  <c r="AX424" i="1"/>
  <c r="AO471" i="1"/>
  <c r="AX471" i="1" s="1"/>
  <c r="AW496" i="1"/>
  <c r="AO508" i="1"/>
  <c r="AX508" i="1" s="1"/>
  <c r="AW484" i="1"/>
  <c r="AX516" i="1"/>
  <c r="AX537" i="1"/>
  <c r="AX440" i="1"/>
  <c r="AW450" i="1"/>
  <c r="AW492" i="1"/>
  <c r="AW497" i="1"/>
  <c r="AX484" i="1"/>
  <c r="AU437" i="1"/>
  <c r="AU436" i="1"/>
  <c r="AX435" i="1"/>
  <c r="AW435" i="1"/>
  <c r="AX432" i="1"/>
  <c r="AW505" i="1"/>
  <c r="AX454" i="1"/>
  <c r="AX488" i="1"/>
  <c r="AU457" i="1"/>
  <c r="AX457" i="1" s="1"/>
  <c r="AT19" i="7"/>
  <c r="AT18" i="7"/>
  <c r="AX539" i="1"/>
  <c r="AX526" i="1"/>
  <c r="AT39" i="7"/>
  <c r="AX535" i="1"/>
  <c r="AX452" i="1"/>
  <c r="AX531" i="1"/>
  <c r="AX520" i="1"/>
  <c r="AX470" i="1"/>
  <c r="AX429" i="1"/>
  <c r="AX428" i="1"/>
  <c r="AC422" i="1"/>
  <c r="AX422" i="1" s="1"/>
  <c r="AC468" i="1"/>
  <c r="AX468" i="1" s="1"/>
  <c r="AX420" i="1"/>
  <c r="AB545" i="1"/>
  <c r="AW428" i="1"/>
  <c r="AU510" i="1"/>
  <c r="AX510" i="1" s="1"/>
  <c r="AU498" i="1"/>
  <c r="AX498" i="1" s="1"/>
  <c r="AX492" i="1"/>
  <c r="AU482" i="1"/>
  <c r="AX482" i="1" s="1"/>
  <c r="AW464" i="1"/>
  <c r="AW480" i="1"/>
  <c r="AW454" i="1"/>
  <c r="AU499" i="1"/>
  <c r="AX499" i="1" s="1"/>
  <c r="AW451" i="1"/>
  <c r="AW514" i="1"/>
  <c r="AT11" i="7"/>
  <c r="AO544" i="1"/>
  <c r="AX544" i="1" s="1"/>
  <c r="AX444" i="1"/>
  <c r="AX427" i="1"/>
  <c r="AX436" i="1"/>
  <c r="AX478" i="1"/>
  <c r="AU502" i="1"/>
  <c r="AX496" i="1"/>
  <c r="AU486" i="1"/>
  <c r="AX486" i="1" s="1"/>
  <c r="AW489" i="1"/>
  <c r="AT24" i="7"/>
  <c r="AI7" i="1"/>
  <c r="AX7" i="1" s="1"/>
  <c r="AW7" i="1"/>
  <c r="AX502" i="1"/>
  <c r="AU503" i="1"/>
  <c r="AX503" i="1" s="1"/>
  <c r="AU483" i="1"/>
  <c r="AX483" i="1" s="1"/>
  <c r="AX518" i="1"/>
  <c r="AX425" i="1"/>
  <c r="AC476" i="1"/>
  <c r="AX476" i="1" s="1"/>
  <c r="AW432" i="1"/>
  <c r="AX472" i="1"/>
  <c r="AU442" i="1"/>
  <c r="AX442" i="1" s="1"/>
  <c r="AU456" i="1"/>
  <c r="AX456" i="1" s="1"/>
  <c r="AX450" i="1"/>
  <c r="AX500" i="1"/>
  <c r="AU490" i="1"/>
  <c r="AX490" i="1" s="1"/>
  <c r="AI497" i="1"/>
  <c r="AU453" i="1"/>
  <c r="AX453" i="1" s="1"/>
  <c r="AW500" i="1"/>
  <c r="AU487" i="1"/>
  <c r="AX487" i="1" s="1"/>
  <c r="AX505" i="1"/>
  <c r="AW493" i="1"/>
  <c r="AO443" i="1"/>
  <c r="AX443" i="1" s="1"/>
  <c r="AW511" i="1"/>
  <c r="AT26" i="7"/>
  <c r="AT38" i="7"/>
  <c r="AT15" i="7"/>
  <c r="AW541" i="1"/>
  <c r="AX524" i="1"/>
  <c r="AT10" i="7"/>
  <c r="AT40" i="7"/>
  <c r="AT28" i="7"/>
  <c r="AT23" i="7"/>
  <c r="AT30" i="7"/>
  <c r="AT36" i="7"/>
  <c r="AT21" i="7"/>
  <c r="AT7" i="7"/>
  <c r="AX474" i="1"/>
  <c r="K29" i="7"/>
  <c r="AH29" i="7" s="1"/>
  <c r="K25" i="7"/>
  <c r="AH25" i="7" s="1"/>
  <c r="AP21" i="7"/>
  <c r="K42" i="7"/>
  <c r="AH42" i="7" s="1"/>
  <c r="K10" i="7"/>
  <c r="AH10" i="7" s="1"/>
  <c r="AP28" i="7"/>
  <c r="K32" i="7"/>
  <c r="AH32" i="7" s="1"/>
  <c r="AT12" i="7"/>
  <c r="K27" i="7"/>
  <c r="AH27" i="7" s="1"/>
  <c r="K33" i="7"/>
  <c r="AP26" i="7"/>
  <c r="K7" i="7"/>
  <c r="AH7" i="7" s="1"/>
  <c r="AP15" i="7"/>
  <c r="AT25" i="7"/>
  <c r="K12" i="7"/>
  <c r="AX475" i="1"/>
  <c r="K15" i="7"/>
  <c r="AH15" i="7" s="1"/>
  <c r="AW540" i="1"/>
  <c r="AU540" i="1"/>
  <c r="AX540" i="1" s="1"/>
  <c r="AW8" i="1"/>
  <c r="AU8" i="1"/>
  <c r="AX8" i="1" s="1"/>
  <c r="K35" i="7"/>
  <c r="AH35" i="7" s="1"/>
  <c r="AI463" i="1"/>
  <c r="AX463" i="1" s="1"/>
  <c r="AW473" i="1"/>
  <c r="AU473" i="1"/>
  <c r="AX473" i="1" s="1"/>
  <c r="AW477" i="1"/>
  <c r="AU477" i="1"/>
  <c r="AX477" i="1" s="1"/>
  <c r="AX462" i="1"/>
  <c r="R62" i="4"/>
  <c r="K38" i="7"/>
  <c r="AH38" i="7" s="1"/>
  <c r="K20" i="7"/>
  <c r="AH20" i="7" s="1"/>
  <c r="K6" i="7"/>
  <c r="S6" i="7" s="1"/>
  <c r="W545" i="1"/>
  <c r="AW481" i="1"/>
  <c r="AX451" i="1"/>
  <c r="AO504" i="1"/>
  <c r="AX504" i="1" s="1"/>
  <c r="AX481" i="1"/>
  <c r="AW462" i="1"/>
  <c r="AW509" i="1"/>
  <c r="AW469" i="1"/>
  <c r="AU469" i="1"/>
  <c r="AX469" i="1" s="1"/>
  <c r="AX493" i="1"/>
  <c r="AW512" i="1"/>
  <c r="K14" i="7"/>
  <c r="AH14" i="7" s="1"/>
  <c r="AD33" i="3"/>
  <c r="K22" i="7"/>
  <c r="AH22" i="7" s="1"/>
  <c r="K37" i="7"/>
  <c r="AH37" i="7" s="1"/>
  <c r="AP35" i="7"/>
  <c r="AP14" i="7"/>
  <c r="AP45" i="7"/>
  <c r="AP13" i="7"/>
  <c r="K34" i="7"/>
  <c r="AH34" i="7" s="1"/>
  <c r="K43" i="7"/>
  <c r="AH43" i="7" s="1"/>
  <c r="AP20" i="7"/>
  <c r="K24" i="7"/>
  <c r="AH24" i="7" s="1"/>
  <c r="K45" i="7"/>
  <c r="AH45" i="7" s="1"/>
  <c r="AP43" i="7"/>
  <c r="K21" i="7"/>
  <c r="AH21" i="7" s="1"/>
  <c r="AP18" i="7"/>
  <c r="AP39" i="7"/>
  <c r="AP7" i="7"/>
  <c r="AT44" i="7"/>
  <c r="AT37" i="7"/>
  <c r="AT9" i="7"/>
  <c r="AT22" i="7"/>
  <c r="AT33" i="7"/>
  <c r="K44" i="7"/>
  <c r="AH44" i="7" s="1"/>
  <c r="AP25" i="7"/>
  <c r="S25" i="7"/>
  <c r="AU528" i="1"/>
  <c r="AX528" i="1" s="1"/>
  <c r="AW528" i="1"/>
  <c r="AW522" i="1"/>
  <c r="AI522" i="1"/>
  <c r="AX522" i="1" s="1"/>
  <c r="AI5" i="1"/>
  <c r="AW5" i="1"/>
  <c r="AX455" i="1"/>
  <c r="AU523" i="1"/>
  <c r="AX523" i="1" s="1"/>
  <c r="AW523" i="1"/>
  <c r="AU542" i="1"/>
  <c r="AX542" i="1" s="1"/>
  <c r="AW542" i="1"/>
  <c r="AP41" i="7"/>
  <c r="AW536" i="1"/>
  <c r="AU536" i="1"/>
  <c r="AX536" i="1" s="1"/>
  <c r="AU532" i="1"/>
  <c r="AX532" i="1" s="1"/>
  <c r="AW532" i="1"/>
  <c r="AU447" i="1"/>
  <c r="AX447" i="1" s="1"/>
  <c r="AW420" i="1"/>
  <c r="AW466" i="1"/>
  <c r="AU441" i="1"/>
  <c r="AX441" i="1" s="1"/>
  <c r="AX439" i="1"/>
  <c r="AU438" i="1"/>
  <c r="AX438" i="1" s="1"/>
  <c r="AX479" i="1"/>
  <c r="AU506" i="1"/>
  <c r="AX506" i="1" s="1"/>
  <c r="AU491" i="1"/>
  <c r="AX491" i="1" s="1"/>
  <c r="AX501" i="1"/>
  <c r="AU543" i="1"/>
  <c r="AX543" i="1" s="1"/>
  <c r="AW543" i="1"/>
  <c r="AU538" i="1"/>
  <c r="AX538" i="1" s="1"/>
  <c r="AW538" i="1"/>
  <c r="AW513" i="1"/>
  <c r="AU513" i="1"/>
  <c r="AX513" i="1" s="1"/>
  <c r="AV545" i="1"/>
  <c r="AU519" i="1"/>
  <c r="AX519" i="1" s="1"/>
  <c r="AW519" i="1"/>
  <c r="AN545" i="1"/>
  <c r="AO4" i="1"/>
  <c r="AP6" i="7"/>
  <c r="O46" i="7"/>
  <c r="AW533" i="1"/>
  <c r="AO533" i="1"/>
  <c r="AX533" i="1" s="1"/>
  <c r="AW517" i="1"/>
  <c r="AU517" i="1"/>
  <c r="AX517" i="1" s="1"/>
  <c r="AP44" i="7"/>
  <c r="AP17" i="7"/>
  <c r="AP42" i="7"/>
  <c r="AP11" i="7"/>
  <c r="K11" i="7"/>
  <c r="AH11" i="7" s="1"/>
  <c r="AP37" i="7"/>
  <c r="AP38" i="7"/>
  <c r="K26" i="7"/>
  <c r="AH26" i="7" s="1"/>
  <c r="K23" i="7"/>
  <c r="AH23" i="7" s="1"/>
  <c r="AP8" i="7"/>
  <c r="K16" i="7"/>
  <c r="AH16" i="7" s="1"/>
  <c r="AT45" i="7"/>
  <c r="K17" i="7"/>
  <c r="AH17" i="7" s="1"/>
  <c r="AP19" i="7"/>
  <c r="K13" i="7"/>
  <c r="AH13" i="7" s="1"/>
  <c r="K31" i="7"/>
  <c r="AH31" i="7" s="1"/>
  <c r="AP31" i="7"/>
  <c r="AP16" i="7"/>
  <c r="AT6" i="7"/>
  <c r="AD46" i="7"/>
  <c r="AT17" i="7"/>
  <c r="AW417" i="1"/>
  <c r="AP40" i="7"/>
  <c r="AW424" i="1"/>
  <c r="AW419" i="1"/>
  <c r="AU419" i="1"/>
  <c r="AX419" i="1" s="1"/>
  <c r="AX485" i="1"/>
  <c r="AW534" i="1"/>
  <c r="AU534" i="1"/>
  <c r="AX534" i="1" s="1"/>
  <c r="AP32" i="7"/>
  <c r="AW479" i="1"/>
  <c r="AW474" i="1"/>
  <c r="AO421" i="1"/>
  <c r="AX421" i="1" s="1"/>
  <c r="AO467" i="1"/>
  <c r="AX467" i="1" s="1"/>
  <c r="AO430" i="1"/>
  <c r="AX430" i="1" s="1"/>
  <c r="AW434" i="1"/>
  <c r="AU446" i="1"/>
  <c r="AX446" i="1" s="1"/>
  <c r="AW418" i="1"/>
  <c r="AW472" i="1"/>
  <c r="AX489" i="1"/>
  <c r="AW455" i="1"/>
  <c r="AW485" i="1"/>
  <c r="AT29" i="7"/>
  <c r="K28" i="7"/>
  <c r="AH28" i="7" s="1"/>
  <c r="AX437" i="1"/>
  <c r="AX423" i="1"/>
  <c r="AU433" i="1"/>
  <c r="AX433" i="1" s="1"/>
  <c r="AU448" i="1"/>
  <c r="AX448" i="1" s="1"/>
  <c r="AU434" i="1"/>
  <c r="AX434" i="1" s="1"/>
  <c r="AC418" i="1"/>
  <c r="AX418" i="1" s="1"/>
  <c r="AW478" i="1"/>
  <c r="AW475" i="1"/>
  <c r="AW470" i="1"/>
  <c r="AX465" i="1"/>
  <c r="AU445" i="1"/>
  <c r="AX445" i="1" s="1"/>
  <c r="AW439" i="1"/>
  <c r="AU464" i="1"/>
  <c r="AX464" i="1" s="1"/>
  <c r="AU461" i="1"/>
  <c r="AX461" i="1" s="1"/>
  <c r="AX458" i="1"/>
  <c r="AU466" i="1"/>
  <c r="AX466" i="1" s="1"/>
  <c r="AW458" i="1"/>
  <c r="AU449" i="1"/>
  <c r="AX449" i="1" s="1"/>
  <c r="AU495" i="1"/>
  <c r="AX495" i="1" s="1"/>
  <c r="AW488" i="1"/>
  <c r="AX497" i="1"/>
  <c r="AX509" i="1"/>
  <c r="AU515" i="1"/>
  <c r="AX515" i="1" s="1"/>
  <c r="AW515" i="1"/>
  <c r="AH545" i="1"/>
  <c r="AW521" i="1"/>
  <c r="AU521" i="1"/>
  <c r="AX521" i="1" s="1"/>
  <c r="AT545" i="1"/>
  <c r="AW4" i="1"/>
  <c r="AU4" i="1"/>
  <c r="AW529" i="1"/>
  <c r="AU529" i="1"/>
  <c r="AX529" i="1" s="1"/>
  <c r="AP24" i="7"/>
  <c r="AP9" i="7"/>
  <c r="AD53" i="3"/>
  <c r="AH53" i="3" s="1"/>
  <c r="AN53" i="3" s="1"/>
  <c r="I31" i="3"/>
  <c r="I53" i="3"/>
  <c r="M53" i="3" s="1"/>
  <c r="K36" i="7"/>
  <c r="AH36" i="7" s="1"/>
  <c r="K9" i="7"/>
  <c r="AH9" i="7" s="1"/>
  <c r="S30" i="7"/>
  <c r="AP30" i="7"/>
  <c r="AP27" i="7"/>
  <c r="AP29" i="7"/>
  <c r="AP10" i="7"/>
  <c r="K18" i="7"/>
  <c r="AH18" i="7" s="1"/>
  <c r="AP36" i="7"/>
  <c r="K40" i="7"/>
  <c r="AH40" i="7" s="1"/>
  <c r="K8" i="7"/>
  <c r="AH8" i="7" s="1"/>
  <c r="AT13" i="7"/>
  <c r="AP22" i="7"/>
  <c r="K41" i="7"/>
  <c r="AH41" i="7" s="1"/>
  <c r="AP34" i="7"/>
  <c r="K19" i="7"/>
  <c r="AH19" i="7" s="1"/>
  <c r="AP23" i="7"/>
  <c r="AL46" i="7"/>
  <c r="AT41" i="7"/>
  <c r="AT14" i="7"/>
  <c r="AT31" i="7"/>
  <c r="K39" i="7"/>
  <c r="AH39" i="7" s="1"/>
  <c r="AX541" i="1"/>
  <c r="AW525" i="1"/>
  <c r="AU525" i="1"/>
  <c r="AX525" i="1" s="1"/>
  <c r="S10" i="7" l="1"/>
  <c r="S23" i="7"/>
  <c r="S24" i="7"/>
  <c r="AU545" i="1"/>
  <c r="S35" i="7"/>
  <c r="S32" i="7"/>
  <c r="S14" i="7"/>
  <c r="S16" i="7"/>
  <c r="S37" i="7"/>
  <c r="S43" i="7"/>
  <c r="S20" i="7"/>
  <c r="S13" i="7"/>
  <c r="S29" i="7"/>
  <c r="S19" i="7"/>
  <c r="S45" i="7"/>
  <c r="S28" i="7"/>
  <c r="S21" i="7"/>
  <c r="S40" i="7"/>
  <c r="S42" i="7"/>
  <c r="AO545" i="1"/>
  <c r="AX4" i="1"/>
  <c r="AW545" i="1"/>
  <c r="AL49" i="3" s="1"/>
  <c r="AL58" i="3" s="1"/>
  <c r="S8" i="7"/>
  <c r="S38" i="7"/>
  <c r="S17" i="7"/>
  <c r="S7" i="7"/>
  <c r="S18" i="7"/>
  <c r="I49" i="3"/>
  <c r="AD49" i="3"/>
  <c r="AD27" i="3"/>
  <c r="AD36" i="3" s="1"/>
  <c r="AD39" i="3" s="1"/>
  <c r="AD40" i="3" s="1"/>
  <c r="I27" i="3"/>
  <c r="I55" i="3"/>
  <c r="M55" i="3" s="1"/>
  <c r="I33" i="3"/>
  <c r="AD55" i="3"/>
  <c r="AH55" i="3" s="1"/>
  <c r="AN55" i="3" s="1"/>
  <c r="S26" i="7"/>
  <c r="AT46" i="7"/>
  <c r="S22" i="7"/>
  <c r="S36" i="7"/>
  <c r="S27" i="7"/>
  <c r="AH6" i="7"/>
  <c r="K46" i="7"/>
  <c r="S15" i="7"/>
  <c r="AH12" i="7"/>
  <c r="S12" i="7"/>
  <c r="S9" i="7"/>
  <c r="S11" i="7"/>
  <c r="S41" i="7"/>
  <c r="AI545" i="1"/>
  <c r="AX5" i="1"/>
  <c r="AC545" i="1"/>
  <c r="S34" i="7"/>
  <c r="S31" i="7"/>
  <c r="S44" i="7"/>
  <c r="AP46" i="7"/>
  <c r="S39" i="7"/>
  <c r="AH33" i="7"/>
  <c r="S33" i="7"/>
  <c r="AY545" i="1" l="1"/>
  <c r="S46" i="7"/>
  <c r="AH46" i="7"/>
  <c r="AH49" i="3"/>
  <c r="AD58" i="3"/>
  <c r="I36" i="3"/>
  <c r="I39" i="3" s="1"/>
  <c r="I40" i="3" s="1"/>
  <c r="M49" i="3"/>
  <c r="M58" i="3" s="1"/>
  <c r="M63" i="3" s="1"/>
  <c r="I58" i="3"/>
  <c r="AX545" i="1"/>
  <c r="AH58" i="3" l="1"/>
  <c r="AN49" i="3"/>
  <c r="AN58" i="3" s="1"/>
</calcChain>
</file>

<file path=xl/sharedStrings.xml><?xml version="1.0" encoding="utf-8"?>
<sst xmlns="http://schemas.openxmlformats.org/spreadsheetml/2006/main" count="1344" uniqueCount="570">
  <si>
    <t>Country</t>
  </si>
  <si>
    <t xml:space="preserve">Manager </t>
  </si>
  <si>
    <t>Technician</t>
  </si>
  <si>
    <t xml:space="preserve">Administrative </t>
  </si>
  <si>
    <t xml:space="preserve">Before completing this table please read carefully the instructions available on </t>
  </si>
  <si>
    <t>Total</t>
  </si>
  <si>
    <t>Action</t>
  </si>
  <si>
    <t>Austria</t>
  </si>
  <si>
    <t>Belgium</t>
  </si>
  <si>
    <t>Cyprus</t>
  </si>
  <si>
    <t>Bulgaria</t>
  </si>
  <si>
    <t>Australia</t>
  </si>
  <si>
    <t>Andorra</t>
  </si>
  <si>
    <t>Bahamas</t>
  </si>
  <si>
    <t>Afghanistan</t>
  </si>
  <si>
    <t>Papua New Guinea</t>
  </si>
  <si>
    <t>EU grant</t>
  </si>
  <si>
    <t>Staff costs</t>
  </si>
  <si>
    <t>Warning messages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</si>
  <si>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</si>
  <si>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</si>
  <si>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</si>
  <si>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</si>
  <si>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</si>
  <si>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</si>
  <si>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</si>
  <si>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</si>
  <si>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</si>
  <si>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</si>
  <si>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</si>
  <si>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</si>
  <si>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P14</t>
  </si>
  <si>
    <t>P15</t>
  </si>
  <si>
    <t>P16</t>
  </si>
  <si>
    <t>P17</t>
  </si>
  <si>
    <t>P18</t>
  </si>
  <si>
    <t>P19</t>
  </si>
  <si>
    <t>P20</t>
  </si>
  <si>
    <t>Distance</t>
  </si>
  <si>
    <t>100 - 1,999 KM</t>
  </si>
  <si>
    <t>2,000 - 19,999 KM</t>
  </si>
  <si>
    <t>Denmark</t>
  </si>
  <si>
    <t>Ireland</t>
  </si>
  <si>
    <t>Subsistence costs</t>
  </si>
  <si>
    <t>Activities targeting staff up to the 14th day</t>
  </si>
  <si>
    <t>Activities targeting learners up to the 14th day</t>
  </si>
  <si>
    <t>Activities targeting staff between the 15th and 60th day</t>
  </si>
  <si>
    <t>Activities targeting learners between the 15th and 60th day</t>
  </si>
  <si>
    <t>Liechtenstein</t>
  </si>
  <si>
    <t>Luxemburg</t>
  </si>
  <si>
    <t>Netherlands</t>
  </si>
  <si>
    <t>Norway</t>
  </si>
  <si>
    <t>Sweden</t>
  </si>
  <si>
    <t>Switzerland</t>
  </si>
  <si>
    <t>Finland</t>
  </si>
  <si>
    <t>France</t>
  </si>
  <si>
    <t>Germany</t>
  </si>
  <si>
    <t>Iceland</t>
  </si>
  <si>
    <t>Italy</t>
  </si>
  <si>
    <t>United Kingdom</t>
  </si>
  <si>
    <t>Czech Republic</t>
  </si>
  <si>
    <t>Greece</t>
  </si>
  <si>
    <t>Malta</t>
  </si>
  <si>
    <t>Portugal</t>
  </si>
  <si>
    <t>Slovenia</t>
  </si>
  <si>
    <t>Spain</t>
  </si>
  <si>
    <t>Croatia</t>
  </si>
  <si>
    <t>Estonia</t>
  </si>
  <si>
    <t>Former Yugoslav Republic of Macedonia</t>
  </si>
  <si>
    <t>Hungary</t>
  </si>
  <si>
    <t>Latvia</t>
  </si>
  <si>
    <t>Lithuania</t>
  </si>
  <si>
    <t>Poland</t>
  </si>
  <si>
    <t>Romania</t>
  </si>
  <si>
    <t>Slovakia</t>
  </si>
  <si>
    <t>Turkey</t>
  </si>
  <si>
    <t>Canada</t>
  </si>
  <si>
    <t>Kuwait</t>
  </si>
  <si>
    <t>Macao</t>
  </si>
  <si>
    <t>Monaco</t>
  </si>
  <si>
    <t>Qatar</t>
  </si>
  <si>
    <t>San Marino</t>
  </si>
  <si>
    <t>Brunei</t>
  </si>
  <si>
    <t>New Zealand</t>
  </si>
  <si>
    <t>Singapore</t>
  </si>
  <si>
    <t>United Arab Emirates</t>
  </si>
  <si>
    <t>Vatican City State</t>
  </si>
  <si>
    <t>Bahrain</t>
  </si>
  <si>
    <t>Equatorial Guinea</t>
  </si>
  <si>
    <t>Hong Kong</t>
  </si>
  <si>
    <t>Israel</t>
  </si>
  <si>
    <t>Korea (Republic of)</t>
  </si>
  <si>
    <t>Oman</t>
  </si>
  <si>
    <t>Saudi Arabia</t>
  </si>
  <si>
    <t xml:space="preserve">Taiwan </t>
  </si>
  <si>
    <t>Albania</t>
  </si>
  <si>
    <t>Algeria</t>
  </si>
  <si>
    <t>Angola</t>
  </si>
  <si>
    <t>Antigua and Barbuda</t>
  </si>
  <si>
    <t>Argentina</t>
  </si>
  <si>
    <t>Armenia</t>
  </si>
  <si>
    <t>Azerbaijan</t>
  </si>
  <si>
    <t>Bangladesh</t>
  </si>
  <si>
    <t>Barbados</t>
  </si>
  <si>
    <t>Chile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</si>
  <si>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</si>
  <si>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</si>
  <si>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</si>
  <si>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</si>
  <si>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</si>
  <si>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</si>
  <si>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</si>
  <si>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</si>
  <si>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Burkina Faso</t>
  </si>
  <si>
    <t>Burundi</t>
  </si>
  <si>
    <t>Cambodia</t>
  </si>
  <si>
    <t>Cameroon</t>
  </si>
  <si>
    <t>Cape Verde</t>
  </si>
  <si>
    <t>Central African Republic</t>
  </si>
  <si>
    <t>Chad</t>
  </si>
  <si>
    <t>China</t>
  </si>
  <si>
    <t>Colombia</t>
  </si>
  <si>
    <t>Comoros</t>
  </si>
  <si>
    <t>Congo (Brazzaville)</t>
  </si>
  <si>
    <t>Congo (Kinshasa)</t>
  </si>
  <si>
    <t>Cook Islands</t>
  </si>
  <si>
    <t>Costa Rica</t>
  </si>
  <si>
    <t>Cuba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</si>
  <si>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</si>
  <si>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</si>
  <si>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</si>
  <si>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</si>
  <si>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</si>
  <si>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</si>
  <si>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</si>
  <si>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Eritrea</t>
  </si>
  <si>
    <t>Ethiopia</t>
  </si>
  <si>
    <t>Fiji</t>
  </si>
  <si>
    <t>Gabon</t>
  </si>
  <si>
    <t>Gambia</t>
  </si>
  <si>
    <t>Georgia</t>
  </si>
  <si>
    <t>Ghana</t>
  </si>
  <si>
    <t>Grenada</t>
  </si>
  <si>
    <t>Guatemala</t>
  </si>
  <si>
    <t>Guinea-Bissau</t>
  </si>
  <si>
    <t>Guyana</t>
  </si>
  <si>
    <t>Haiti</t>
  </si>
  <si>
    <t>Honduras</t>
  </si>
  <si>
    <t>India</t>
  </si>
  <si>
    <t>Indonesia</t>
  </si>
  <si>
    <t>Iran</t>
  </si>
  <si>
    <t>Iraq</t>
  </si>
  <si>
    <t>Ivory Coast</t>
  </si>
  <si>
    <t>Jamaica</t>
  </si>
  <si>
    <t>Jordan</t>
  </si>
  <si>
    <t>Kazakhstan</t>
  </si>
  <si>
    <t>Kenya</t>
  </si>
  <si>
    <t>Kiribati</t>
  </si>
  <si>
    <t>Korea (DPR)</t>
  </si>
  <si>
    <t>Kosovo</t>
  </si>
  <si>
    <t>Kyrgyzstan</t>
  </si>
  <si>
    <t>Laos</t>
  </si>
  <si>
    <t>Lebanon</t>
  </si>
  <si>
    <t>Lesotho</t>
  </si>
  <si>
    <t>Liberia</t>
  </si>
  <si>
    <t>Libya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</si>
  <si>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</si>
  <si>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</si>
  <si>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</si>
  <si>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</si>
  <si>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</si>
  <si>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</si>
  <si>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</si>
  <si>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</si>
  <si>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</si>
  <si>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</si>
  <si>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</si>
  <si>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</si>
  <si>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</si>
  <si>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</si>
  <si>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</si>
  <si>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</si>
  <si>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</si>
  <si>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</si>
  <si>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</si>
  <si>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</si>
  <si>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</si>
  <si>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</si>
  <si>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</si>
  <si>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Pakistan</t>
  </si>
  <si>
    <t>Palau</t>
  </si>
  <si>
    <t>Palestine</t>
  </si>
  <si>
    <t>Panama</t>
  </si>
  <si>
    <t>Paraguay</t>
  </si>
  <si>
    <t>Perú</t>
  </si>
  <si>
    <t>Philippines</t>
  </si>
  <si>
    <t>Russian Federation</t>
  </si>
  <si>
    <t>Rwanda</t>
  </si>
  <si>
    <t>Samoa</t>
  </si>
  <si>
    <t>Sao Tome and Principe</t>
  </si>
  <si>
    <t>Senegal</t>
  </si>
  <si>
    <t>Serbia</t>
  </si>
  <si>
    <t>Seychelles</t>
  </si>
  <si>
    <t>Sierra Leone</t>
  </si>
  <si>
    <t>Solomon Islands</t>
  </si>
  <si>
    <t>Somalia</t>
  </si>
  <si>
    <t>South Africa</t>
  </si>
  <si>
    <t>Sri Lanka</t>
  </si>
  <si>
    <t>St. Lucia</t>
  </si>
  <si>
    <t>St. Vincent and the Grenadines</t>
  </si>
  <si>
    <t>St. Kitts and Nevis</t>
  </si>
  <si>
    <t>Sudan</t>
  </si>
  <si>
    <t>Suriname</t>
  </si>
  <si>
    <t>Swaziland</t>
  </si>
  <si>
    <t>Syria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</si>
  <si>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</si>
  <si>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</si>
  <si>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</si>
  <si>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</si>
  <si>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</si>
  <si>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</si>
  <si>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</si>
  <si>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</si>
  <si>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</si>
  <si>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</si>
  <si>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</si>
  <si>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</si>
  <si>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</si>
  <si>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</si>
  <si>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</si>
  <si>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</si>
  <si>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</si>
  <si>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</si>
  <si>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</si>
  <si>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  Knowledge Alliances</t>
  </si>
  <si>
    <t xml:space="preserve">  Sector Skills Alliances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</si>
  <si>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</si>
  <si>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</si>
  <si>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</si>
  <si>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</si>
  <si>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</si>
  <si>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</si>
  <si>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</si>
  <si>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</si>
  <si>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</si>
  <si>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</si>
  <si>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</si>
  <si>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</si>
  <si>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</si>
  <si>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</si>
  <si>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</si>
  <si>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</si>
  <si>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</si>
  <si>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</si>
  <si>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</si>
  <si>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</si>
  <si>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EU Grant</t>
  </si>
  <si>
    <t>Project implementation support</t>
  </si>
  <si>
    <t>Mobility activities (Optional)</t>
  </si>
  <si>
    <t>TOTAL</t>
  </si>
  <si>
    <t>PR</t>
  </si>
  <si>
    <t>PA</t>
  </si>
  <si>
    <t>Total cost by category</t>
  </si>
  <si>
    <t>Work Package Number</t>
  </si>
  <si>
    <t>Duration</t>
  </si>
  <si>
    <t>Total number of days</t>
  </si>
  <si>
    <t>Language</t>
  </si>
  <si>
    <t>Language to be selected</t>
  </si>
  <si>
    <t>English</t>
  </si>
  <si>
    <t>Français</t>
  </si>
  <si>
    <t>Deutsch</t>
  </si>
  <si>
    <t>Language selected</t>
  </si>
  <si>
    <t>Part I - Consolidated figures</t>
  </si>
  <si>
    <t>OK</t>
  </si>
  <si>
    <t>Part III - Project implementation support</t>
  </si>
  <si>
    <t>24 months</t>
  </si>
  <si>
    <t>36 months</t>
  </si>
  <si>
    <t>Duration to be completed</t>
  </si>
  <si>
    <t xml:space="preserve"> Alliances de la connaissance</t>
  </si>
  <si>
    <t>Langue</t>
  </si>
  <si>
    <t>Sprache</t>
  </si>
  <si>
    <t>PROGRAMME 
COUNTRIES (PR)</t>
  </si>
  <si>
    <t>PARTNER COUNTRIES (PA)</t>
  </si>
  <si>
    <t>Part II - Distribution of grant by organisation</t>
  </si>
  <si>
    <t>Teacher/Trainer/Researcher</t>
  </si>
  <si>
    <t>Number of days</t>
  </si>
  <si>
    <t>Grant requested</t>
  </si>
  <si>
    <t>Part IV -</t>
  </si>
  <si>
    <t xml:space="preserve">Additional funding for mobility activities realised within an Alliance  </t>
  </si>
  <si>
    <t xml:space="preserve"> (OPTIONAL)</t>
  </si>
  <si>
    <t>Cost per participant</t>
  </si>
  <si>
    <t>Unit cost per participant</t>
  </si>
  <si>
    <t>Activity type</t>
  </si>
  <si>
    <t>Activity Type</t>
  </si>
  <si>
    <t>Name</t>
  </si>
  <si>
    <t xml:space="preserve">Partner </t>
  </si>
  <si>
    <t>Partner</t>
  </si>
  <si>
    <t>Total Part III</t>
  </si>
  <si>
    <t>Total Part IV</t>
  </si>
  <si>
    <t>CALL FOR PROPOSAL 2014 - EAC/S11/13 - Erasmus+ programme - (2013/C 362/04)</t>
  </si>
  <si>
    <t>Select your country</t>
  </si>
  <si>
    <t>Unit cost per day</t>
  </si>
  <si>
    <t>Duration number of months:</t>
  </si>
  <si>
    <t>Project title</t>
  </si>
  <si>
    <t>Project acronym</t>
  </si>
  <si>
    <t>Programme guide and instructions for applicants</t>
  </si>
  <si>
    <t>Travel costs</t>
  </si>
  <si>
    <t>Avant de compléter ce tableau merci de lire attentivement les instructions disponible à</t>
  </si>
  <si>
    <t>APPEL A PROPOSITION 2014 – EAC/S11/13 – Programme Erasmus+ (2013/C362/04)</t>
  </si>
  <si>
    <t>Guide du Programme et instructions pour les candidats</t>
  </si>
  <si>
    <t>Durée en nombre de mois:</t>
  </si>
  <si>
    <t>Durée à compléter</t>
  </si>
  <si>
    <t>Durée</t>
  </si>
  <si>
    <t>24 mois</t>
  </si>
  <si>
    <t>36 mois</t>
  </si>
  <si>
    <t>Acronyme du projet</t>
  </si>
  <si>
    <t>Titre du projet</t>
  </si>
  <si>
    <t>Partie I – Chiffres consolidés</t>
  </si>
  <si>
    <t>Subvention de l'UE</t>
  </si>
  <si>
    <t>PAYS DU PROGRAMME(PR)</t>
  </si>
  <si>
    <t>PAYS PARTENAIRES (PA)</t>
  </si>
  <si>
    <t>Soutien à la mise en œuvre du projet</t>
  </si>
  <si>
    <t>Frais de Personnel</t>
  </si>
  <si>
    <t>Activités de mobilité (Optionnel)</t>
  </si>
  <si>
    <t>Frais  de voyage</t>
  </si>
  <si>
    <t>Frais de séjour</t>
  </si>
  <si>
    <t>Messages d'alerte</t>
  </si>
  <si>
    <t>Partie II – Distribution de la subvention par organisation</t>
  </si>
  <si>
    <t>Partenaire</t>
  </si>
  <si>
    <t>Nom</t>
  </si>
  <si>
    <t>Pays</t>
  </si>
  <si>
    <t>Frais de personnel</t>
  </si>
  <si>
    <t>Frais de voyage</t>
  </si>
  <si>
    <t>Partie III – Soutien à la mise en œuvre du projet</t>
  </si>
  <si>
    <t>Manager</t>
  </si>
  <si>
    <t>Professeur/Formateur/Chercheur</t>
  </si>
  <si>
    <t>Technicien</t>
  </si>
  <si>
    <t>Administratif</t>
  </si>
  <si>
    <t>Nombre de jours</t>
  </si>
  <si>
    <t>Coût unitaire par jour</t>
  </si>
  <si>
    <t>Coût total par catégorie</t>
  </si>
  <si>
    <t>Nombre total de jours</t>
  </si>
  <si>
    <t>Subvention demandée</t>
  </si>
  <si>
    <t>Total Partie III</t>
  </si>
  <si>
    <t>Partie IV -</t>
  </si>
  <si>
    <t>Financement supplémentaire pour des activités de mobilité réalisées au sein d'une Alliance</t>
  </si>
  <si>
    <t>(OPTION)</t>
  </si>
  <si>
    <t>Coût unitaire par participant</t>
  </si>
  <si>
    <t>Type d'activité</t>
  </si>
  <si>
    <t>Activités ciblant le personnel jusqu'au 14ème jour</t>
  </si>
  <si>
    <t>Activités ciblant le personnel entre le 15ème et le 60ème jour</t>
  </si>
  <si>
    <t>Activités ciblant les apprenants jusqu'au 14ème jour</t>
  </si>
  <si>
    <t>Activités ciblant les apprenants entre le 15ème et le 60ème jour</t>
  </si>
  <si>
    <t>Nombre de voyages (A/R entre lieu d'origine et la destination de l'activité)</t>
  </si>
  <si>
    <t>Frais par participant</t>
  </si>
  <si>
    <t>Numéro du lot de travail</t>
  </si>
  <si>
    <t>Total Partie IV</t>
  </si>
  <si>
    <t>Choisissez votre pays</t>
  </si>
  <si>
    <t xml:space="preserve"> Alliances sectorielles pour les compétences</t>
  </si>
  <si>
    <t>Wissensallianzen</t>
  </si>
  <si>
    <t xml:space="preserve">Allianzen für branchenspezifische Fertigkeiten </t>
  </si>
  <si>
    <t>Bevor Sie diese Tabelle ausfüllen, lesen Sie bitte sorgfältig die Hinweise verfügbar unter</t>
  </si>
  <si>
    <t>Aufforderung zur Einreichung von Vorschlägen 2014 - EAC/S11/13 - Erasmus+ Programm - (2013/C 362/04)</t>
  </si>
  <si>
    <t>Programmleitfaden und Hinweise für Antragsteller</t>
  </si>
  <si>
    <t>Aktion/Maßnahme</t>
  </si>
  <si>
    <t>Dauer (Anzahl der Monate)</t>
  </si>
  <si>
    <t>Anzugebene Dauer</t>
  </si>
  <si>
    <t>Dauer</t>
  </si>
  <si>
    <t>Projektakronym</t>
  </si>
  <si>
    <t>Projekttitel</t>
  </si>
  <si>
    <t>Teil I – Konsolidierte Zahlen</t>
  </si>
  <si>
    <t>EU-Zuschuss</t>
  </si>
  <si>
    <t>Gesamt</t>
  </si>
  <si>
    <t>Unterstützung der Projektumsetzung</t>
  </si>
  <si>
    <t>Personalkosten</t>
  </si>
  <si>
    <t>Mobilitätsaktivitäten (fakultativ)</t>
  </si>
  <si>
    <t>Reisekosten</t>
  </si>
  <si>
    <t>Aufenthaltskosten</t>
  </si>
  <si>
    <t>Warnmeldung</t>
  </si>
  <si>
    <t>Teil II – Verteilung der Finanzhilfe nach Organisation</t>
  </si>
  <si>
    <t>Land</t>
  </si>
  <si>
    <t>EU-Finanzhilfe</t>
  </si>
  <si>
    <t>Teil III – Unterstützung bei der Projektumsetzung</t>
  </si>
  <si>
    <t>Lehrende/r; Ausbildner/in; Forscher/in</t>
  </si>
  <si>
    <t>Techniker/in</t>
  </si>
  <si>
    <t>Verwaltungspersonal</t>
  </si>
  <si>
    <t>Anzahl der Tage</t>
  </si>
  <si>
    <t>Kosten pro Einheit pro Tag</t>
  </si>
  <si>
    <t>Gesamtkosten pro Kategorie</t>
  </si>
  <si>
    <t>Gesamte Anzahl der Tage</t>
  </si>
  <si>
    <t>Beantragte Finanzhilfe</t>
  </si>
  <si>
    <t>Gesamter Teil III</t>
  </si>
  <si>
    <t>Teil IV -</t>
  </si>
  <si>
    <t>Zusätzliche Finanzmittel für Mobilitätsaktivitäten innerhalb einer Allianz</t>
  </si>
  <si>
    <t>(fakultativ)</t>
  </si>
  <si>
    <t>Reise</t>
  </si>
  <si>
    <t>Entfernung</t>
  </si>
  <si>
    <t>Kosten pro Einheit pro Teilnehmer</t>
  </si>
  <si>
    <t>Art der Aktivität</t>
  </si>
  <si>
    <t>Aktivitäten, die auf Personal bis zum 14.Tag abzielen</t>
  </si>
  <si>
    <t>Aktivitäten, die auf Personal zwischen dem 15. und 60.Tag abzielen</t>
  </si>
  <si>
    <t>Aktivitäten, die auf Lernende bis zum 14.Tag abzielen</t>
  </si>
  <si>
    <t>Aktivitäten, die auf Lernende zwischen dem 15. und 60.Tag abzielen</t>
  </si>
  <si>
    <t>Anzahl der Reisen (vom Ausgangsort zum Ort der Aktivität und zurück)</t>
  </si>
  <si>
    <t>Kosten pro Teilnehmer</t>
  </si>
  <si>
    <t>Arbeitspaket Nummer</t>
  </si>
  <si>
    <t>Gesamter Teil IV</t>
  </si>
  <si>
    <t>Wählen Sie Ihr Land aus</t>
  </si>
  <si>
    <t>Montant maximal de la subvention de l'UE pour un projet Alliance de 2 ans: 700.000EUR</t>
  </si>
  <si>
    <t>Montant maximal de la subvention de l'UE pour un projet Alliance de 3 ans: 1.000.000EUR</t>
  </si>
  <si>
    <t>Maximal gewährte EU- Finanzhilfe für eine 2-jährige: 700 000 EUR</t>
  </si>
  <si>
    <t>Maximal gewährte EU- Finanzhilfe für eine 3-jährige: 1 000 000 EUR</t>
  </si>
  <si>
    <t>Maximum EU contribution awarded for a 2 years Alliance:        700 000 EUR</t>
  </si>
  <si>
    <t>Maximum EU contribution awarded for a 3 years Alliance:           1 000 000 EUR</t>
  </si>
  <si>
    <t>Programm-Länder (PR)</t>
  </si>
  <si>
    <t>Partnerländer (PA)</t>
  </si>
  <si>
    <t>United States of America</t>
  </si>
  <si>
    <t>Action to be selected</t>
  </si>
  <si>
    <t>Action a choisir</t>
  </si>
  <si>
    <t>Auszuwählende aktion</t>
  </si>
  <si>
    <t>Knowledge alliances</t>
  </si>
  <si>
    <t>Alliances de la connaissance</t>
  </si>
  <si>
    <t>Sector skills alliances</t>
  </si>
  <si>
    <t>Alliances sectorielles pour les competences</t>
  </si>
  <si>
    <t xml:space="preserve">Allianzen für branchenspezifische fertigkeiten </t>
  </si>
  <si>
    <t>months</t>
  </si>
  <si>
    <t>mois</t>
  </si>
  <si>
    <t>monate</t>
  </si>
  <si>
    <t>24 monate</t>
  </si>
  <si>
    <t>36 monate</t>
  </si>
  <si>
    <t>Japan</t>
  </si>
  <si>
    <t>Guinea (Republic of)</t>
  </si>
  <si>
    <t>Number of travels 
(from their place of location to the venue of the activity and return)</t>
  </si>
  <si>
    <t>P13</t>
  </si>
  <si>
    <t>Type of report</t>
  </si>
  <si>
    <t>Actual</t>
  </si>
  <si>
    <t>Project number</t>
  </si>
  <si>
    <t>Prefinancing received</t>
  </si>
  <si>
    <t>interest</t>
  </si>
  <si>
    <t>Name of the person</t>
  </si>
  <si>
    <t>Px</t>
  </si>
  <si>
    <t>End date of the activity</t>
  </si>
  <si>
    <t>Place of origin (City)</t>
  </si>
  <si>
    <t>Venue of destination (city)</t>
  </si>
  <si>
    <t>Geographical distance (air distance)</t>
  </si>
  <si>
    <t>Type of employment contract 
(national name on the contract)</t>
  </si>
  <si>
    <t>Purpose of the activity</t>
  </si>
  <si>
    <t xml:space="preserve">percentage of prefinancing received 
covered by incurred expenses </t>
  </si>
  <si>
    <t>amount of the 2nd prefinancing to be paid</t>
  </si>
  <si>
    <t>Start Date</t>
  </si>
  <si>
    <t>End Date</t>
  </si>
  <si>
    <t>Final Report</t>
  </si>
  <si>
    <t>Progress Report</t>
  </si>
  <si>
    <t>COST CLAIM</t>
  </si>
  <si>
    <t>Progress</t>
  </si>
  <si>
    <t>Final</t>
  </si>
  <si>
    <t>Approved</t>
  </si>
  <si>
    <t>Claimed</t>
  </si>
  <si>
    <t>Payment/Reimbursement</t>
  </si>
  <si>
    <t>Start date of the activity (authorisation to attend the activity from the organisation involved)</t>
  </si>
  <si>
    <t>Number of travels 
(from their place of location to the venue of the activity and return)number of travels supported by evidences</t>
  </si>
  <si>
    <t>Ineligible</t>
  </si>
  <si>
    <t>ineligible days</t>
  </si>
  <si>
    <t>Total number of days eligible</t>
  </si>
  <si>
    <t>Grant Eligible</t>
  </si>
  <si>
    <t>Financial assessment</t>
  </si>
  <si>
    <t>Financial Assessment</t>
  </si>
  <si>
    <t>Eligible</t>
  </si>
  <si>
    <t>Travel</t>
  </si>
  <si>
    <t>Subsistence</t>
  </si>
  <si>
    <t>Declared</t>
  </si>
  <si>
    <t>comments ineligibility reasons</t>
  </si>
  <si>
    <t xml:space="preserve">Wrong activity; wrong number of days; </t>
  </si>
  <si>
    <t xml:space="preserve">no learners; no staff; wrong distance; </t>
  </si>
  <si>
    <t>number of travels</t>
  </si>
  <si>
    <t>no learners; no staff;</t>
  </si>
  <si>
    <t xml:space="preserve">Avance reçue </t>
  </si>
  <si>
    <t xml:space="preserve">Pourcentage de l'avance reçue couvert par les dépenses effectuées. </t>
  </si>
  <si>
    <t>Nombre de voyages ( depuis le lieu d'origine jusqu'à l'endroit où à lieu l'activité, ainsi que le retour) nombre de voyages accompagné pièces justificatives.</t>
  </si>
  <si>
    <t>Début de l'activité ( autorisation de participer à l'activité fournie par  l'institution concernée)</t>
  </si>
  <si>
    <t>Déclaration de dépenses</t>
  </si>
  <si>
    <t>Date de début</t>
  </si>
  <si>
    <t>Date de fin</t>
  </si>
  <si>
    <t>Type de rapport</t>
  </si>
  <si>
    <t>Intermédiaire</t>
  </si>
  <si>
    <t>Numéro du projet</t>
  </si>
  <si>
    <t>Rapport intermédiaire</t>
  </si>
  <si>
    <t>Approuvé</t>
  </si>
  <si>
    <t>Réel</t>
  </si>
  <si>
    <t>Montant du 2eme préfinancement à payer</t>
  </si>
  <si>
    <t>Rapport final</t>
  </si>
  <si>
    <t>demandé</t>
  </si>
  <si>
    <t>Avance reçue</t>
  </si>
  <si>
    <t>intérêts</t>
  </si>
  <si>
    <t>Paiement/remboursement</t>
  </si>
  <si>
    <t>Nom de la personne</t>
  </si>
  <si>
    <t>Type de contrat de travail (nom exact comme mentionné sur le contrat)</t>
  </si>
  <si>
    <t>But de l'activité</t>
  </si>
  <si>
    <t>Lieu d'origine</t>
  </si>
  <si>
    <t>Lieu de destination</t>
  </si>
  <si>
    <t>Date de fin de l'activité</t>
  </si>
  <si>
    <t> Kostenerklärung</t>
  </si>
  <si>
    <t xml:space="preserve"> Startdatum </t>
  </si>
  <si>
    <t> Enddatum</t>
  </si>
  <si>
    <t> Berichttyp</t>
  </si>
  <si>
    <t> Fortschritt</t>
  </si>
  <si>
    <t> Abschluss</t>
  </si>
  <si>
    <t> Projektnummer</t>
  </si>
  <si>
    <t> Fortschrittsbericht</t>
  </si>
  <si>
    <t> Anerkannt</t>
  </si>
  <si>
    <t> wirklich</t>
  </si>
  <si>
    <t> Vorfinanzierungszahlung erhalten</t>
  </si>
  <si>
    <t> Erhaltende Vorschusszahlung ist von den getätigten Ausgaben gedeckt</t>
  </si>
  <si>
    <t> Zweite Vorfinazierungszahlung zu zahlen</t>
  </si>
  <si>
    <t> Schlussbericht</t>
  </si>
  <si>
    <t> Wirklich</t>
  </si>
  <si>
    <t> Gefordert</t>
  </si>
  <si>
    <t>Vorfinanzierungszahlung erhalten</t>
  </si>
  <si>
    <t> Zinsen</t>
  </si>
  <si>
    <t> Zahlung/Rückzahlung</t>
  </si>
  <si>
    <t> Name der Person</t>
  </si>
  <si>
    <t> Typ des Arbeitsvertrages (genaue Bezeichnung wie auf dem Vertrag)</t>
  </si>
  <si>
    <t> Zweck der Aktion</t>
  </si>
  <si>
    <t> Ursprungsort (Stadt)</t>
  </si>
  <si>
    <t> Zielort (Stadt)</t>
  </si>
  <si>
    <t> Distanz (Luftlinie)</t>
  </si>
  <si>
    <t> Anzahl der Reisen (vom Ursprungsort bis zum zum Ort der Tätigkeit samt Rückfahrten) samt der zugehörigen Belege</t>
  </si>
  <si>
    <t>Beginn der Tätigkeit (Bestätigung durch die betreffende Institution)  </t>
  </si>
  <si>
    <t> Datum des Endes der Tätigkeit</t>
  </si>
  <si>
    <t>Distance geographique</t>
  </si>
  <si>
    <t>Staff costs - Eligible</t>
  </si>
  <si>
    <t>Travel costs - Eligible</t>
  </si>
  <si>
    <t>Subsistence costs - Eligible</t>
  </si>
  <si>
    <t>EU grant Eligible</t>
  </si>
  <si>
    <t>zzzzz</t>
  </si>
  <si>
    <t xml:space="preserve">Avant de compléter ce tableau merci de lire attentivement les instructions disponible à
APPEL A PROPOSITION 2014 – EAC/S11/13 – Programme Erasmus+ (2013/C362/04)
Guide du Programme et instructions pour les candidats
</t>
  </si>
  <si>
    <t>Grant agreement number</t>
  </si>
  <si>
    <t>Numéro du Grant Agreement</t>
  </si>
  <si>
    <t>Nummer "Grant agreement"</t>
  </si>
  <si>
    <t>Staff Costs - Ineligible</t>
  </si>
  <si>
    <t>Travel costs - Ineligible</t>
  </si>
  <si>
    <t>Subsistence costs - Ineligible</t>
  </si>
  <si>
    <t>Not Eligible</t>
  </si>
  <si>
    <t>Yellow to be filled in by the IF</t>
  </si>
  <si>
    <t>Ineligible - reason</t>
  </si>
  <si>
    <t>EligibleTotal cost by category</t>
  </si>
  <si>
    <t>Ineligible cost by category</t>
  </si>
  <si>
    <t>Alliances sectorielles pour les compétences</t>
  </si>
  <si>
    <t>Payment/Reimbursement (min (approved;actual; eligible; Maximum) - prefin - interests)</t>
  </si>
  <si>
    <t xml:space="preserve">Programme guide and instructions </t>
  </si>
  <si>
    <t xml:space="preserve">Guide du Programme et instructions </t>
  </si>
  <si>
    <t xml:space="preserve">Programmleitfaden und Hinweise </t>
  </si>
  <si>
    <t>Lot</t>
  </si>
  <si>
    <t>Select a Lot</t>
  </si>
  <si>
    <t>Choisissez le Lot</t>
  </si>
  <si>
    <t>Los auswählen</t>
  </si>
  <si>
    <t>Lot 1: Sector Skills Alliance for skills anticipation  -  2  years-Max 330.000 € / 3 years-Max 500.000 €</t>
  </si>
  <si>
    <t xml:space="preserve">Lot 1 : Alliances sectorielles pour l'anticipation des besoins en compétences -   2 ans - Max 330.000 € / 3 ans - Max 500.000 € </t>
  </si>
  <si>
    <t>Los 1: Allianzen für den  Kompetenzbedarf antizipieren -   2 Jahre-Max 330.000 € / 3 Jahre-Max 500.000 €</t>
  </si>
  <si>
    <t>Lot 2: Sector Skills Alliance for design and delivery of VET- 2 years-Max 700.000 € / 3 years-Max 1.000.000 €</t>
  </si>
  <si>
    <t xml:space="preserve">Lot 2: Alliances sectorielles pour le développement et la mise en œuvre de la formation professionnelle - 2 ans - Max 700.000 € / 3 ans - Max 1.000.000 € </t>
  </si>
  <si>
    <t>Los 2: Allianzen für branchenspezifische Fertigkeiten: Entwicklung und Implementierung beruflicher Bildung - 2 Jahre-Max 700.000 € / 3 Jahre-Max 1.000.000 €</t>
  </si>
  <si>
    <t>Lot 3: Sector Skills Alliance for implementing a new strategic approach (Blueprint) to sectoral cooperation on skills - 4 years - Max 4.000.000 €</t>
  </si>
  <si>
    <t>Lot 3: Alliances sectorielles pour la mise en œuvre d'une nouvelle approche stratégique (Blueprint) de la coopération sectorielle en compétences - 4 ans - Max 4.000.000  €</t>
  </si>
  <si>
    <t>Los 3: Allianzen für einen neuen strategischen Ansatz (Bleuprint) für die Zusammenarbeit zwischen den Sektoren auf Fähigkeiten Umsetzung  - 4 Jahre - Max 4.000.000 €</t>
  </si>
  <si>
    <t>SSA</t>
  </si>
  <si>
    <t>Lot1</t>
  </si>
  <si>
    <t xml:space="preserve">CALL FOR PROPOSAL 2019 - EAC/A03/2018 - Erasmus+ programme </t>
  </si>
  <si>
    <t>APPEL A PROPOSITION 2019 - EAC/A03/2018 – Programme Erasmus+</t>
  </si>
  <si>
    <t xml:space="preserve">Aufforderung zur Einreichung von Vorschlägen 2019 - EAC/A03/2018  - Erasmus+ Programm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</si>
</sst>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sz val="12"/>
      <color theme="1"/>
      <name val="Arial"/>
      <family val="2"/>
    </font>
    <font>
      <b/>
      <i/>
      <sz val="12"/>
      <name val="Arial Narrow"/>
      <family val="2"/>
    </font>
    <font>
      <b/>
      <sz val="11"/>
      <color rgb="FFFF0000"/>
      <name val="Arial Narrow"/>
      <family val="2"/>
    </font>
    <font>
      <i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sz val="24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color theme="0" tint="-0.249977111117893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Down">
        <fgColor indexed="8"/>
      </patternFill>
    </fill>
    <fill>
      <patternFill patternType="solid">
        <fgColor rgb="FFCCC0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6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3">
    <xf numFmtId="0" fontId="0" fillId="0" borderId="0" xfId="0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/>
    <xf numFmtId="0" fontId="2" fillId="7" borderId="2" xfId="0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15" fillId="0" borderId="2" xfId="2" applyFont="1" applyFill="1" applyBorder="1" applyAlignment="1" applyProtection="1">
      <alignment horizontal="center" vertical="top" wrapText="1"/>
      <protection hidden="1"/>
    </xf>
    <xf numFmtId="0" fontId="1" fillId="16" borderId="19" xfId="0" applyFont="1" applyFill="1" applyBorder="1" applyProtection="1">
      <protection hidden="1"/>
    </xf>
    <xf numFmtId="0" fontId="2" fillId="18" borderId="2" xfId="0" applyFont="1" applyFill="1" applyBorder="1" applyAlignment="1" applyProtection="1">
      <alignment horizontal="left"/>
      <protection hidden="1"/>
    </xf>
    <xf numFmtId="2" fontId="1" fillId="2" borderId="2" xfId="0" applyNumberFormat="1" applyFont="1" applyFill="1" applyBorder="1" applyProtection="1">
      <protection hidden="1"/>
    </xf>
    <xf numFmtId="166" fontId="1" fillId="2" borderId="2" xfId="1" applyFont="1" applyFill="1" applyBorder="1" applyAlignment="1" applyProtection="1">
      <alignment vertical="top" wrapText="1"/>
      <protection hidden="1"/>
    </xf>
    <xf numFmtId="4" fontId="2" fillId="3" borderId="2" xfId="0" applyNumberFormat="1" applyFont="1" applyFill="1" applyBorder="1" applyProtection="1">
      <protection hidden="1"/>
    </xf>
    <xf numFmtId="166" fontId="1" fillId="20" borderId="20" xfId="0" applyNumberFormat="1" applyFont="1" applyFill="1" applyBorder="1" applyAlignment="1" applyProtection="1">
      <alignment vertical="top" wrapText="1"/>
      <protection hidden="1"/>
    </xf>
    <xf numFmtId="166" fontId="1" fillId="20" borderId="4" xfId="0" applyNumberFormat="1" applyFont="1" applyFill="1" applyBorder="1" applyAlignment="1" applyProtection="1">
      <alignment vertical="top" wrapText="1"/>
      <protection hidden="1"/>
    </xf>
    <xf numFmtId="0" fontId="1" fillId="0" borderId="21" xfId="0" applyFont="1" applyFill="1" applyBorder="1" applyProtection="1">
      <protection hidden="1"/>
    </xf>
    <xf numFmtId="166" fontId="2" fillId="0" borderId="12" xfId="1" applyFont="1" applyFill="1" applyBorder="1" applyAlignment="1" applyProtection="1">
      <alignment horizontal="center" vertical="top" wrapText="1"/>
      <protection hidden="1"/>
    </xf>
    <xf numFmtId="166" fontId="1" fillId="2" borderId="13" xfId="1" applyFont="1" applyFill="1" applyBorder="1" applyAlignment="1" applyProtection="1">
      <alignment vertical="top" wrapText="1"/>
      <protection hidden="1"/>
    </xf>
    <xf numFmtId="166" fontId="1" fillId="0" borderId="12" xfId="1" applyFont="1" applyFill="1" applyBorder="1" applyAlignment="1" applyProtection="1">
      <alignment vertical="top" wrapText="1"/>
      <protection hidden="1"/>
    </xf>
    <xf numFmtId="0" fontId="1" fillId="0" borderId="13" xfId="0" applyFont="1" applyFill="1" applyBorder="1" applyProtection="1">
      <protection hidden="1"/>
    </xf>
    <xf numFmtId="166" fontId="1" fillId="2" borderId="28" xfId="1" applyFont="1" applyFill="1" applyBorder="1" applyAlignment="1" applyProtection="1">
      <alignment vertical="top" wrapText="1"/>
      <protection hidden="1"/>
    </xf>
    <xf numFmtId="166" fontId="5" fillId="20" borderId="30" xfId="1" applyFont="1" applyFill="1" applyBorder="1" applyAlignment="1" applyProtection="1">
      <alignment vertical="top" wrapText="1"/>
      <protection hidden="1"/>
    </xf>
    <xf numFmtId="0" fontId="4" fillId="0" borderId="0" xfId="0" applyFont="1" applyBorder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4" fillId="0" borderId="25" xfId="0" applyFont="1" applyBorder="1" applyProtection="1"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4" fillId="0" borderId="26" xfId="0" applyFont="1" applyBorder="1" applyProtection="1">
      <protection hidden="1"/>
    </xf>
    <xf numFmtId="0" fontId="11" fillId="0" borderId="0" xfId="0" applyFont="1" applyBorder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4" fillId="0" borderId="26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4" fillId="0" borderId="26" xfId="0" applyFont="1" applyBorder="1" applyAlignment="1" applyProtection="1">
      <alignment vertical="center" wrapText="1"/>
      <protection hidden="1"/>
    </xf>
    <xf numFmtId="0" fontId="4" fillId="0" borderId="32" xfId="0" applyFont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1" fillId="0" borderId="25" xfId="0" applyFont="1" applyFill="1" applyBorder="1" applyProtection="1">
      <protection hidden="1"/>
    </xf>
    <xf numFmtId="0" fontId="1" fillId="0" borderId="32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23" xfId="0" applyFont="1" applyFill="1" applyBorder="1" applyProtection="1">
      <protection hidden="1"/>
    </xf>
    <xf numFmtId="0" fontId="14" fillId="0" borderId="7" xfId="0" applyFont="1" applyFill="1" applyBorder="1" applyAlignment="1" applyProtection="1">
      <protection hidden="1"/>
    </xf>
    <xf numFmtId="0" fontId="12" fillId="0" borderId="11" xfId="0" applyFont="1" applyBorder="1" applyAlignment="1" applyProtection="1">
      <alignment horizontal="center" wrapText="1"/>
      <protection hidden="1"/>
    </xf>
    <xf numFmtId="0" fontId="12" fillId="0" borderId="20" xfId="0" applyFont="1" applyBorder="1" applyAlignment="1" applyProtection="1">
      <alignment horizontal="center" wrapText="1"/>
      <protection hidden="1"/>
    </xf>
    <xf numFmtId="0" fontId="1" fillId="0" borderId="26" xfId="0" applyFont="1" applyFill="1" applyBorder="1" applyProtection="1">
      <protection hidden="1"/>
    </xf>
    <xf numFmtId="165" fontId="0" fillId="0" borderId="20" xfId="3" applyFont="1" applyBorder="1" applyProtection="1">
      <protection hidden="1"/>
    </xf>
    <xf numFmtId="0" fontId="0" fillId="0" borderId="19" xfId="0" applyBorder="1" applyAlignment="1" applyProtection="1">
      <protection hidden="1"/>
    </xf>
    <xf numFmtId="165" fontId="0" fillId="0" borderId="20" xfId="3" applyFont="1" applyBorder="1" applyAlignment="1" applyProtection="1">
      <alignment horizontal="left"/>
      <protection hidden="1"/>
    </xf>
    <xf numFmtId="165" fontId="0" fillId="0" borderId="18" xfId="3" applyFont="1" applyBorder="1" applyProtection="1">
      <protection hidden="1"/>
    </xf>
    <xf numFmtId="0" fontId="0" fillId="0" borderId="0" xfId="0" applyBorder="1" applyProtection="1">
      <protection hidden="1"/>
    </xf>
    <xf numFmtId="165" fontId="0" fillId="0" borderId="0" xfId="3" applyFont="1" applyBorder="1" applyProtection="1">
      <protection hidden="1"/>
    </xf>
    <xf numFmtId="0" fontId="0" fillId="0" borderId="17" xfId="0" applyBorder="1" applyAlignment="1" applyProtection="1">
      <protection hidden="1"/>
    </xf>
    <xf numFmtId="165" fontId="0" fillId="0" borderId="18" xfId="3" applyFont="1" applyBorder="1" applyAlignment="1" applyProtection="1">
      <alignment horizontal="left"/>
      <protection hidden="1"/>
    </xf>
    <xf numFmtId="0" fontId="2" fillId="0" borderId="25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26" xfId="0" applyFont="1" applyFill="1" applyBorder="1" applyProtection="1"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2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" fillId="0" borderId="13" xfId="2" applyFont="1" applyFill="1" applyBorder="1" applyAlignment="1" applyProtection="1">
      <alignment horizontal="center" vertical="center" wrapText="1"/>
      <protection hidden="1"/>
    </xf>
    <xf numFmtId="0" fontId="1" fillId="0" borderId="18" xfId="0" applyFont="1" applyFill="1" applyBorder="1" applyAlignment="1" applyProtection="1">
      <alignment horizontal="center" vertical="center" wrapText="1"/>
      <protection hidden="1"/>
    </xf>
    <xf numFmtId="0" fontId="2" fillId="18" borderId="8" xfId="0" applyFont="1" applyFill="1" applyBorder="1" applyAlignment="1" applyProtection="1">
      <alignment horizontal="left"/>
      <protection hidden="1"/>
    </xf>
    <xf numFmtId="2" fontId="1" fillId="2" borderId="8" xfId="0" applyNumberFormat="1" applyFont="1" applyFill="1" applyBorder="1" applyProtection="1">
      <protection hidden="1"/>
    </xf>
    <xf numFmtId="166" fontId="1" fillId="2" borderId="8" xfId="1" applyFont="1" applyFill="1" applyBorder="1" applyAlignment="1" applyProtection="1">
      <alignment vertical="top" wrapText="1"/>
      <protection hidden="1"/>
    </xf>
    <xf numFmtId="166" fontId="2" fillId="2" borderId="30" xfId="1" applyFont="1" applyFill="1" applyBorder="1" applyAlignment="1" applyProtection="1">
      <alignment vertical="top" wrapText="1"/>
      <protection hidden="1"/>
    </xf>
    <xf numFmtId="0" fontId="2" fillId="7" borderId="19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9" fillId="10" borderId="2" xfId="0" applyFont="1" applyFill="1" applyBorder="1" applyProtection="1"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2" xfId="0" applyFill="1" applyBorder="1" applyProtection="1">
      <protection hidden="1"/>
    </xf>
    <xf numFmtId="0" fontId="9" fillId="9" borderId="2" xfId="0" applyFont="1" applyFill="1" applyBorder="1" applyAlignment="1" applyProtection="1">
      <alignment horizontal="justify" vertical="center" wrapText="1"/>
      <protection hidden="1"/>
    </xf>
    <xf numFmtId="0" fontId="8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2" xfId="0" applyFill="1" applyBorder="1" applyProtection="1">
      <protection hidden="1"/>
    </xf>
    <xf numFmtId="0" fontId="9" fillId="11" borderId="2" xfId="0" applyFont="1" applyFill="1" applyBorder="1" applyAlignment="1" applyProtection="1">
      <alignment horizontal="justify" vertical="center" wrapText="1"/>
      <protection hidden="1"/>
    </xf>
    <xf numFmtId="0" fontId="8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2" xfId="0" applyFill="1" applyBorder="1" applyProtection="1">
      <protection hidden="1"/>
    </xf>
    <xf numFmtId="0" fontId="9" fillId="12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2" xfId="0" applyFill="1" applyBorder="1" applyProtection="1">
      <protection hidden="1"/>
    </xf>
    <xf numFmtId="0" fontId="9" fillId="13" borderId="2" xfId="0" applyFont="1" applyFill="1" applyBorder="1" applyAlignment="1" applyProtection="1">
      <alignment horizontal="justify" vertical="center" wrapText="1"/>
      <protection hidden="1"/>
    </xf>
    <xf numFmtId="0" fontId="10" fillId="13" borderId="2" xfId="0" applyFont="1" applyFill="1" applyBorder="1" applyAlignment="1" applyProtection="1">
      <alignment horizontal="center" vertical="center" wrapText="1"/>
      <protection hidden="1"/>
    </xf>
    <xf numFmtId="0" fontId="0" fillId="13" borderId="2" xfId="0" applyFill="1" applyBorder="1" applyProtection="1">
      <protection hidden="1"/>
    </xf>
    <xf numFmtId="0" fontId="9" fillId="8" borderId="2" xfId="0" applyFont="1" applyFill="1" applyBorder="1" applyAlignment="1" applyProtection="1">
      <alignment horizontal="justify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0" fillId="8" borderId="2" xfId="0" applyFill="1" applyBorder="1" applyProtection="1">
      <protection hidden="1"/>
    </xf>
    <xf numFmtId="0" fontId="9" fillId="14" borderId="2" xfId="0" applyFont="1" applyFill="1" applyBorder="1" applyAlignment="1" applyProtection="1">
      <alignment horizontal="justify" vertical="center" wrapText="1"/>
      <protection hidden="1"/>
    </xf>
    <xf numFmtId="0" fontId="10" fillId="14" borderId="2" xfId="0" applyFont="1" applyFill="1" applyBorder="1" applyAlignment="1" applyProtection="1">
      <alignment horizontal="center" vertical="center" wrapText="1"/>
      <protection hidden="1"/>
    </xf>
    <xf numFmtId="0" fontId="0" fillId="14" borderId="2" xfId="0" applyFill="1" applyBorder="1" applyProtection="1">
      <protection hidden="1"/>
    </xf>
    <xf numFmtId="0" fontId="9" fillId="15" borderId="2" xfId="0" applyFont="1" applyFill="1" applyBorder="1" applyAlignment="1" applyProtection="1">
      <alignment horizontal="justify" vertical="center" wrapText="1"/>
      <protection hidden="1"/>
    </xf>
    <xf numFmtId="0" fontId="10" fillId="15" borderId="2" xfId="0" applyFont="1" applyFill="1" applyBorder="1" applyAlignment="1" applyProtection="1">
      <alignment horizontal="center" vertical="center" wrapText="1"/>
      <protection hidden="1"/>
    </xf>
    <xf numFmtId="0" fontId="0" fillId="15" borderId="2" xfId="0" applyFill="1" applyBorder="1" applyProtection="1">
      <protection hidden="1"/>
    </xf>
    <xf numFmtId="0" fontId="8" fillId="5" borderId="2" xfId="0" applyFont="1" applyFill="1" applyBorder="1" applyAlignment="1" applyProtection="1">
      <alignment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12" fillId="16" borderId="36" xfId="0" applyFont="1" applyFill="1" applyBorder="1" applyAlignment="1" applyProtection="1">
      <alignment wrapText="1"/>
      <protection hidden="1"/>
    </xf>
    <xf numFmtId="0" fontId="12" fillId="16" borderId="38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0" fillId="16" borderId="2" xfId="0" applyFont="1" applyFill="1" applyBorder="1" applyAlignment="1" applyProtection="1">
      <alignment wrapText="1"/>
      <protection hidden="1"/>
    </xf>
    <xf numFmtId="0" fontId="20" fillId="22" borderId="2" xfId="0" applyFont="1" applyFill="1" applyBorder="1" applyAlignment="1" applyProtection="1">
      <alignment wrapText="1"/>
      <protection hidden="1"/>
    </xf>
    <xf numFmtId="0" fontId="20" fillId="23" borderId="2" xfId="0" applyFont="1" applyFill="1" applyBorder="1" applyAlignment="1" applyProtection="1">
      <alignment wrapText="1"/>
      <protection hidden="1"/>
    </xf>
    <xf numFmtId="0" fontId="20" fillId="7" borderId="2" xfId="0" applyFont="1" applyFill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0" fillId="16" borderId="2" xfId="0" applyFill="1" applyBorder="1" applyAlignment="1" applyProtection="1">
      <alignment wrapText="1"/>
      <protection hidden="1"/>
    </xf>
    <xf numFmtId="0" fontId="0" fillId="22" borderId="2" xfId="0" applyFill="1" applyBorder="1" applyAlignment="1" applyProtection="1">
      <alignment wrapText="1"/>
      <protection hidden="1"/>
    </xf>
    <xf numFmtId="0" fontId="0" fillId="23" borderId="2" xfId="0" applyFill="1" applyBorder="1" applyAlignment="1" applyProtection="1">
      <alignment wrapText="1"/>
      <protection hidden="1"/>
    </xf>
    <xf numFmtId="0" fontId="0" fillId="7" borderId="2" xfId="0" applyFill="1" applyBorder="1" applyAlignment="1" applyProtection="1">
      <alignment wrapText="1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 wrapText="1"/>
      <protection hidden="1"/>
    </xf>
    <xf numFmtId="0" fontId="1" fillId="0" borderId="17" xfId="0" applyFont="1" applyFill="1" applyBorder="1" applyAlignment="1" applyProtection="1">
      <alignment vertical="center"/>
      <protection hidden="1"/>
    </xf>
    <xf numFmtId="0" fontId="1" fillId="0" borderId="18" xfId="0" applyFont="1" applyFill="1" applyBorder="1" applyAlignment="1" applyProtection="1">
      <alignment vertical="center" wrapText="1"/>
      <protection hidden="1"/>
    </xf>
    <xf numFmtId="0" fontId="1" fillId="0" borderId="17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5" fillId="0" borderId="1" xfId="0" applyFont="1" applyBorder="1" applyProtection="1">
      <protection hidden="1"/>
    </xf>
    <xf numFmtId="0" fontId="4" fillId="0" borderId="23" xfId="0" applyFont="1" applyBorder="1" applyProtection="1">
      <protection hidden="1"/>
    </xf>
    <xf numFmtId="0" fontId="5" fillId="0" borderId="25" xfId="0" applyFont="1" applyBorder="1" applyProtection="1">
      <protection hidden="1"/>
    </xf>
    <xf numFmtId="164" fontId="1" fillId="2" borderId="13" xfId="1" applyNumberFormat="1" applyFont="1" applyFill="1" applyBorder="1" applyAlignment="1" applyProtection="1">
      <alignment vertical="top" wrapText="1"/>
      <protection hidden="1"/>
    </xf>
    <xf numFmtId="164" fontId="5" fillId="20" borderId="30" xfId="1" applyNumberFormat="1" applyFont="1" applyFill="1" applyBorder="1" applyAlignment="1" applyProtection="1">
      <alignment vertical="top" wrapText="1"/>
      <protection hidden="1"/>
    </xf>
    <xf numFmtId="164" fontId="1" fillId="20" borderId="2" xfId="1" applyNumberFormat="1" applyFont="1" applyFill="1" applyBorder="1" applyAlignment="1" applyProtection="1">
      <alignment vertical="top" wrapText="1"/>
      <protection hidden="1"/>
    </xf>
    <xf numFmtId="164" fontId="1" fillId="20" borderId="3" xfId="1" applyNumberFormat="1" applyFont="1" applyFill="1" applyBorder="1" applyAlignment="1" applyProtection="1">
      <alignment vertical="top" wrapText="1"/>
      <protection hidden="1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166" fontId="1" fillId="0" borderId="0" xfId="1" applyFont="1" applyFill="1" applyBorder="1" applyAlignment="1" applyProtection="1">
      <alignment horizontal="center" vertical="center"/>
      <protection hidden="1"/>
    </xf>
    <xf numFmtId="166" fontId="4" fillId="0" borderId="0" xfId="1" applyFont="1" applyBorder="1" applyProtection="1">
      <protection hidden="1"/>
    </xf>
    <xf numFmtId="166" fontId="1" fillId="0" borderId="0" xfId="1" applyFont="1" applyFill="1" applyBorder="1" applyProtection="1">
      <protection hidden="1"/>
    </xf>
    <xf numFmtId="166" fontId="4" fillId="0" borderId="32" xfId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1" fillId="0" borderId="23" xfId="0" applyFont="1" applyFill="1" applyBorder="1" applyAlignment="1" applyProtection="1">
      <alignment horizontal="left"/>
      <protection hidden="1"/>
    </xf>
    <xf numFmtId="0" fontId="4" fillId="0" borderId="7" xfId="0" applyFont="1" applyBorder="1" applyProtection="1">
      <protection hidden="1"/>
    </xf>
    <xf numFmtId="0" fontId="4" fillId="0" borderId="25" xfId="0" applyFont="1" applyBorder="1"/>
    <xf numFmtId="0" fontId="4" fillId="0" borderId="31" xfId="0" applyFont="1" applyBorder="1" applyProtection="1">
      <protection hidden="1"/>
    </xf>
    <xf numFmtId="0" fontId="4" fillId="0" borderId="32" xfId="0" applyFont="1" applyFill="1" applyBorder="1" applyProtection="1">
      <protection hidden="1"/>
    </xf>
    <xf numFmtId="0" fontId="4" fillId="0" borderId="51" xfId="0" applyFont="1" applyBorder="1" applyProtection="1">
      <protection hidden="1"/>
    </xf>
    <xf numFmtId="0" fontId="2" fillId="7" borderId="8" xfId="0" applyFont="1" applyFill="1" applyBorder="1" applyAlignment="1" applyProtection="1">
      <alignment horizontal="right"/>
      <protection locked="0"/>
    </xf>
    <xf numFmtId="166" fontId="1" fillId="0" borderId="32" xfId="1" applyFont="1" applyFill="1" applyBorder="1" applyProtection="1">
      <protection hidden="1"/>
    </xf>
    <xf numFmtId="0" fontId="4" fillId="25" borderId="0" xfId="0" applyFont="1" applyFill="1" applyBorder="1" applyProtection="1"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1" fillId="16" borderId="2" xfId="0" applyFont="1" applyFill="1" applyBorder="1" applyAlignment="1" applyProtection="1">
      <alignment wrapText="1"/>
      <protection hidden="1"/>
    </xf>
    <xf numFmtId="0" fontId="21" fillId="22" borderId="2" xfId="0" applyFont="1" applyFill="1" applyBorder="1" applyAlignment="1" applyProtection="1">
      <alignment wrapText="1"/>
      <protection hidden="1"/>
    </xf>
    <xf numFmtId="0" fontId="21" fillId="23" borderId="2" xfId="0" applyFont="1" applyFill="1" applyBorder="1" applyAlignment="1" applyProtection="1">
      <alignment wrapText="1"/>
      <protection hidden="1"/>
    </xf>
    <xf numFmtId="0" fontId="21" fillId="7" borderId="2" xfId="0" applyFont="1" applyFill="1" applyBorder="1" applyAlignment="1" applyProtection="1">
      <alignment wrapText="1"/>
      <protection hidden="1"/>
    </xf>
    <xf numFmtId="164" fontId="1" fillId="2" borderId="12" xfId="1" applyNumberFormat="1" applyFont="1" applyFill="1" applyBorder="1" applyAlignment="1" applyProtection="1">
      <alignment vertical="top" wrapText="1"/>
      <protection hidden="1"/>
    </xf>
    <xf numFmtId="0" fontId="23" fillId="26" borderId="2" xfId="0" applyFont="1" applyFill="1" applyBorder="1" applyAlignment="1" applyProtection="1">
      <alignment horizontal="center" vertical="top" wrapText="1"/>
      <protection hidden="1"/>
    </xf>
    <xf numFmtId="0" fontId="2" fillId="8" borderId="2" xfId="0" applyFont="1" applyFill="1" applyBorder="1" applyAlignment="1" applyProtection="1">
      <alignment horizontal="right"/>
      <protection locked="0"/>
    </xf>
    <xf numFmtId="10" fontId="5" fillId="0" borderId="55" xfId="0" applyNumberFormat="1" applyFont="1" applyFill="1" applyBorder="1" applyAlignment="1" applyProtection="1">
      <alignment horizontal="center" vertical="center" wrapText="1"/>
    </xf>
    <xf numFmtId="0" fontId="1" fillId="0" borderId="54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 applyProtection="1"/>
    <xf numFmtId="0" fontId="1" fillId="8" borderId="13" xfId="0" applyFont="1" applyFill="1" applyBorder="1" applyProtection="1"/>
    <xf numFmtId="0" fontId="1" fillId="8" borderId="2" xfId="0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wrapText="1"/>
    </xf>
    <xf numFmtId="0" fontId="0" fillId="0" borderId="27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21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166" fontId="1" fillId="8" borderId="2" xfId="1" applyFont="1" applyFill="1" applyBorder="1" applyProtection="1"/>
    <xf numFmtId="166" fontId="1" fillId="8" borderId="13" xfId="1" applyFont="1" applyFill="1" applyBorder="1" applyProtection="1"/>
    <xf numFmtId="0" fontId="27" fillId="0" borderId="2" xfId="0" applyFont="1" applyFill="1" applyBorder="1" applyAlignment="1" applyProtection="1">
      <alignment horizontal="center" vertical="top" wrapText="1"/>
      <protection hidden="1"/>
    </xf>
    <xf numFmtId="166" fontId="28" fillId="2" borderId="13" xfId="1" applyFont="1" applyFill="1" applyBorder="1" applyAlignment="1" applyProtection="1">
      <alignment vertical="top" wrapText="1"/>
      <protection hidden="1"/>
    </xf>
    <xf numFmtId="166" fontId="28" fillId="2" borderId="2" xfId="1" applyFont="1" applyFill="1" applyBorder="1" applyAlignment="1" applyProtection="1">
      <alignment vertical="top" wrapText="1"/>
      <protection hidden="1"/>
    </xf>
    <xf numFmtId="166" fontId="29" fillId="8" borderId="8" xfId="0" applyNumberFormat="1" applyFont="1" applyFill="1" applyBorder="1" applyAlignment="1" applyProtection="1">
      <alignment horizontal="right"/>
      <protection locked="0"/>
    </xf>
    <xf numFmtId="166" fontId="18" fillId="20" borderId="30" xfId="1" applyFont="1" applyFill="1" applyBorder="1" applyAlignment="1" applyProtection="1">
      <alignment vertical="top" wrapText="1"/>
      <protection hidden="1"/>
    </xf>
    <xf numFmtId="14" fontId="2" fillId="7" borderId="8" xfId="0" applyNumberFormat="1" applyFont="1" applyFill="1" applyBorder="1" applyAlignment="1" applyProtection="1">
      <alignment horizontal="center"/>
      <protection locked="0"/>
    </xf>
    <xf numFmtId="10" fontId="25" fillId="27" borderId="0" xfId="0" applyNumberFormat="1" applyFont="1" applyFill="1" applyBorder="1" applyAlignment="1" applyProtection="1">
      <alignment vertical="center" wrapText="1"/>
    </xf>
    <xf numFmtId="10" fontId="25" fillId="27" borderId="31" xfId="0" applyNumberFormat="1" applyFont="1" applyFill="1" applyBorder="1" applyAlignment="1" applyProtection="1">
      <alignment vertical="center" wrapText="1"/>
    </xf>
    <xf numFmtId="10" fontId="25" fillId="27" borderId="32" xfId="0" applyNumberFormat="1" applyFont="1" applyFill="1" applyBorder="1" applyAlignment="1" applyProtection="1">
      <alignment vertical="center" wrapText="1"/>
    </xf>
    <xf numFmtId="14" fontId="25" fillId="27" borderId="0" xfId="0" applyNumberFormat="1" applyFont="1" applyFill="1" applyBorder="1" applyAlignment="1" applyProtection="1">
      <alignment horizontal="left" vertical="center" wrapText="1"/>
    </xf>
    <xf numFmtId="166" fontId="11" fillId="0" borderId="0" xfId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Protection="1">
      <protection hidden="1"/>
    </xf>
    <xf numFmtId="0" fontId="11" fillId="0" borderId="26" xfId="0" applyFont="1" applyBorder="1" applyProtection="1">
      <protection hidden="1"/>
    </xf>
    <xf numFmtId="166" fontId="11" fillId="0" borderId="0" xfId="1" applyFont="1" applyFill="1" applyBorder="1" applyProtection="1">
      <protection hidden="1"/>
    </xf>
    <xf numFmtId="166" fontId="11" fillId="0" borderId="32" xfId="1" applyFont="1" applyBorder="1" applyProtection="1">
      <protection hidden="1"/>
    </xf>
    <xf numFmtId="0" fontId="11" fillId="0" borderId="26" xfId="0" applyFont="1" applyBorder="1" applyAlignment="1" applyProtection="1">
      <alignment horizontal="left"/>
      <protection hidden="1"/>
    </xf>
    <xf numFmtId="166" fontId="1" fillId="18" borderId="19" xfId="0" applyNumberFormat="1" applyFont="1" applyFill="1" applyBorder="1" applyProtection="1"/>
    <xf numFmtId="166" fontId="1" fillId="18" borderId="20" xfId="0" applyNumberFormat="1" applyFont="1" applyFill="1" applyBorder="1" applyAlignment="1" applyProtection="1">
      <alignment wrapText="1"/>
    </xf>
    <xf numFmtId="166" fontId="1" fillId="18" borderId="30" xfId="0" applyNumberFormat="1" applyFont="1" applyFill="1" applyBorder="1" applyProtection="1"/>
    <xf numFmtId="166" fontId="1" fillId="18" borderId="5" xfId="0" applyNumberFormat="1" applyFont="1" applyFill="1" applyBorder="1" applyProtection="1"/>
    <xf numFmtId="166" fontId="29" fillId="8" borderId="2" xfId="0" applyNumberFormat="1" applyFont="1" applyFill="1" applyBorder="1" applyAlignment="1" applyProtection="1">
      <alignment horizontal="right"/>
      <protection locked="0"/>
    </xf>
    <xf numFmtId="10" fontId="5" fillId="0" borderId="57" xfId="0" applyNumberFormat="1" applyFont="1" applyFill="1" applyBorder="1" applyAlignment="1" applyProtection="1">
      <alignment horizontal="center" vertical="center" wrapText="1"/>
    </xf>
    <xf numFmtId="166" fontId="2" fillId="18" borderId="8" xfId="1" applyFont="1" applyFill="1" applyBorder="1" applyAlignment="1" applyProtection="1">
      <alignment horizontal="center"/>
      <protection locked="0"/>
    </xf>
    <xf numFmtId="0" fontId="11" fillId="2" borderId="9" xfId="0" applyNumberFormat="1" applyFont="1" applyFill="1" applyBorder="1" applyAlignment="1" applyProtection="1">
      <alignment vertical="center" wrapText="1"/>
      <protection hidden="1"/>
    </xf>
    <xf numFmtId="0" fontId="30" fillId="2" borderId="9" xfId="0" applyNumberFormat="1" applyFont="1" applyFill="1" applyBorder="1" applyAlignment="1" applyProtection="1">
      <alignment vertical="center" wrapText="1"/>
      <protection hidden="1"/>
    </xf>
    <xf numFmtId="0" fontId="30" fillId="2" borderId="24" xfId="0" applyNumberFormat="1" applyFont="1" applyFill="1" applyBorder="1" applyAlignment="1" applyProtection="1">
      <alignment vertical="center" wrapText="1"/>
      <protection hidden="1"/>
    </xf>
    <xf numFmtId="0" fontId="5" fillId="17" borderId="5" xfId="0" applyFont="1" applyFill="1" applyBorder="1" applyAlignment="1" applyProtection="1">
      <alignment horizontal="center" vertical="center"/>
      <protection locked="0"/>
    </xf>
    <xf numFmtId="0" fontId="5" fillId="17" borderId="6" xfId="0" applyFont="1" applyFill="1" applyBorder="1" applyAlignment="1" applyProtection="1">
      <alignment horizontal="center" vertical="center"/>
      <protection locked="0"/>
    </xf>
    <xf numFmtId="0" fontId="4" fillId="24" borderId="5" xfId="0" applyFont="1" applyFill="1" applyBorder="1" applyAlignment="1" applyProtection="1">
      <alignment horizontal="left" vertical="center" wrapText="1"/>
      <protection hidden="1"/>
    </xf>
    <xf numFmtId="0" fontId="4" fillId="24" borderId="9" xfId="0" applyFont="1" applyFill="1" applyBorder="1" applyAlignment="1" applyProtection="1">
      <alignment horizontal="left" vertical="center" wrapText="1"/>
      <protection hidden="1"/>
    </xf>
    <xf numFmtId="0" fontId="4" fillId="24" borderId="24" xfId="0" applyFont="1" applyFill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43" xfId="0" applyFont="1" applyBorder="1" applyAlignment="1" applyProtection="1">
      <alignment horizontal="left" vertical="center"/>
      <protection hidden="1"/>
    </xf>
    <xf numFmtId="3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166" fontId="11" fillId="2" borderId="44" xfId="1" applyFont="1" applyFill="1" applyBorder="1" applyAlignment="1" applyProtection="1">
      <alignment horizontal="center" vertical="center" wrapText="1"/>
      <protection hidden="1"/>
    </xf>
    <xf numFmtId="166" fontId="11" fillId="2" borderId="46" xfId="1" applyFont="1" applyFill="1" applyBorder="1" applyAlignment="1" applyProtection="1">
      <alignment horizontal="center" vertical="center" wrapText="1"/>
      <protection hidden="1"/>
    </xf>
    <xf numFmtId="166" fontId="11" fillId="2" borderId="40" xfId="1" applyFont="1" applyFill="1" applyBorder="1" applyAlignment="1" applyProtection="1">
      <alignment horizontal="center" vertical="center" wrapText="1"/>
      <protection hidden="1"/>
    </xf>
    <xf numFmtId="166" fontId="11" fillId="2" borderId="48" xfId="1" applyFont="1" applyFill="1" applyBorder="1" applyAlignment="1" applyProtection="1">
      <alignment horizontal="center" vertical="center" wrapText="1"/>
      <protection hidden="1"/>
    </xf>
    <xf numFmtId="166" fontId="11" fillId="2" borderId="45" xfId="1" applyFont="1" applyFill="1" applyBorder="1" applyAlignment="1" applyProtection="1">
      <alignment horizontal="center" vertical="center" wrapText="1"/>
      <protection hidden="1"/>
    </xf>
    <xf numFmtId="166" fontId="11" fillId="2" borderId="53" xfId="1" applyFont="1" applyFill="1" applyBorder="1" applyAlignment="1" applyProtection="1">
      <alignment horizontal="center" vertical="center" wrapText="1"/>
      <protection hidden="1"/>
    </xf>
    <xf numFmtId="166" fontId="11" fillId="2" borderId="47" xfId="1" applyFont="1" applyFill="1" applyBorder="1" applyAlignment="1" applyProtection="1">
      <alignment horizontal="center" vertical="center" wrapText="1"/>
      <protection hidden="1"/>
    </xf>
    <xf numFmtId="166" fontId="11" fillId="2" borderId="39" xfId="1" applyFont="1" applyFill="1" applyBorder="1" applyAlignment="1" applyProtection="1">
      <alignment horizontal="center" vertical="center" wrapText="1"/>
      <protection hidden="1"/>
    </xf>
    <xf numFmtId="166" fontId="13" fillId="2" borderId="28" xfId="1" applyFont="1" applyFill="1" applyBorder="1" applyAlignment="1" applyProtection="1">
      <alignment horizontal="center" vertical="center" wrapText="1"/>
      <protection hidden="1"/>
    </xf>
    <xf numFmtId="166" fontId="13" fillId="2" borderId="12" xfId="1" applyFont="1" applyFill="1" applyBorder="1" applyAlignment="1" applyProtection="1">
      <alignment horizontal="center" vertical="center" wrapText="1"/>
      <protection hidden="1"/>
    </xf>
    <xf numFmtId="166" fontId="13" fillId="2" borderId="14" xfId="1" applyFont="1" applyFill="1" applyBorder="1" applyAlignment="1" applyProtection="1">
      <alignment horizontal="center" vertical="center" wrapText="1"/>
      <protection hidden="1"/>
    </xf>
    <xf numFmtId="166" fontId="13" fillId="2" borderId="41" xfId="1" applyFont="1" applyFill="1" applyBorder="1" applyAlignment="1" applyProtection="1">
      <alignment horizontal="center" vertical="center" wrapText="1"/>
      <protection hidden="1"/>
    </xf>
    <xf numFmtId="166" fontId="13" fillId="18" borderId="2" xfId="1" applyFont="1" applyFill="1" applyBorder="1" applyAlignment="1" applyProtection="1">
      <alignment horizontal="center"/>
      <protection locked="0"/>
    </xf>
    <xf numFmtId="166" fontId="13" fillId="18" borderId="20" xfId="1" applyFont="1" applyFill="1" applyBorder="1" applyAlignment="1" applyProtection="1">
      <alignment horizontal="center"/>
      <protection locked="0"/>
    </xf>
    <xf numFmtId="3" fontId="11" fillId="16" borderId="2" xfId="0" applyNumberFormat="1" applyFont="1" applyFill="1" applyBorder="1" applyAlignment="1" applyProtection="1">
      <alignment horizontal="right" vertical="center" wrapText="1"/>
      <protection hidden="1"/>
    </xf>
    <xf numFmtId="166" fontId="11" fillId="2" borderId="2" xfId="1" applyFont="1" applyFill="1" applyBorder="1" applyAlignment="1" applyProtection="1">
      <alignment horizontal="center" vertical="center" wrapText="1"/>
      <protection hidden="1"/>
    </xf>
    <xf numFmtId="0" fontId="24" fillId="26" borderId="1" xfId="0" applyFont="1" applyFill="1" applyBorder="1" applyAlignment="1">
      <alignment horizontal="center" vertical="center"/>
    </xf>
    <xf numFmtId="0" fontId="24" fillId="26" borderId="23" xfId="0" applyFont="1" applyFill="1" applyBorder="1" applyAlignment="1">
      <alignment horizontal="center" vertical="center"/>
    </xf>
    <xf numFmtId="0" fontId="24" fillId="26" borderId="7" xfId="0" applyFont="1" applyFill="1" applyBorder="1" applyAlignment="1">
      <alignment horizontal="center" vertical="center"/>
    </xf>
    <xf numFmtId="0" fontId="24" fillId="26" borderId="25" xfId="0" applyFont="1" applyFill="1" applyBorder="1" applyAlignment="1">
      <alignment horizontal="center" vertical="center"/>
    </xf>
    <xf numFmtId="0" fontId="24" fillId="26" borderId="0" xfId="0" applyFont="1" applyFill="1" applyBorder="1" applyAlignment="1">
      <alignment horizontal="center" vertical="center"/>
    </xf>
    <xf numFmtId="0" fontId="24" fillId="26" borderId="26" xfId="0" applyFont="1" applyFill="1" applyBorder="1" applyAlignment="1">
      <alignment horizontal="center" vertical="center"/>
    </xf>
    <xf numFmtId="0" fontId="24" fillId="26" borderId="31" xfId="0" applyFont="1" applyFill="1" applyBorder="1" applyAlignment="1">
      <alignment horizontal="center" vertical="center"/>
    </xf>
    <xf numFmtId="0" fontId="24" fillId="26" borderId="32" xfId="0" applyFont="1" applyFill="1" applyBorder="1" applyAlignment="1">
      <alignment horizontal="center" vertical="center"/>
    </xf>
    <xf numFmtId="0" fontId="24" fillId="26" borderId="51" xfId="0" applyFont="1" applyFill="1" applyBorder="1" applyAlignment="1">
      <alignment horizontal="center" vertical="center"/>
    </xf>
    <xf numFmtId="166" fontId="1" fillId="18" borderId="2" xfId="1" applyFont="1" applyFill="1" applyBorder="1" applyAlignment="1" applyProtection="1">
      <alignment horizontal="center"/>
      <protection locked="0"/>
    </xf>
    <xf numFmtId="166" fontId="1" fillId="18" borderId="20" xfId="1" applyFont="1" applyFill="1" applyBorder="1" applyAlignment="1" applyProtection="1">
      <alignment horizontal="center"/>
      <protection locked="0"/>
    </xf>
    <xf numFmtId="3" fontId="11" fillId="2" borderId="19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horizontal="center" vertical="center" wrapText="1"/>
      <protection hidden="1"/>
    </xf>
    <xf numFmtId="166" fontId="11" fillId="18" borderId="44" xfId="1" applyFont="1" applyFill="1" applyBorder="1" applyAlignment="1" applyProtection="1">
      <alignment horizontal="center"/>
      <protection locked="0"/>
    </xf>
    <xf numFmtId="166" fontId="11" fillId="18" borderId="45" xfId="1" applyFont="1" applyFill="1" applyBorder="1" applyAlignment="1" applyProtection="1">
      <alignment horizontal="center"/>
      <protection locked="0"/>
    </xf>
    <xf numFmtId="166" fontId="11" fillId="18" borderId="46" xfId="1" applyFont="1" applyFill="1" applyBorder="1" applyAlignment="1" applyProtection="1">
      <alignment horizontal="center"/>
      <protection locked="0"/>
    </xf>
    <xf numFmtId="166" fontId="11" fillId="18" borderId="40" xfId="1" applyFont="1" applyFill="1" applyBorder="1" applyAlignment="1" applyProtection="1">
      <alignment horizontal="center"/>
      <protection locked="0"/>
    </xf>
    <xf numFmtId="166" fontId="11" fillId="18" borderId="47" xfId="1" applyFont="1" applyFill="1" applyBorder="1" applyAlignment="1" applyProtection="1">
      <alignment horizontal="center"/>
      <protection locked="0"/>
    </xf>
    <xf numFmtId="166" fontId="11" fillId="18" borderId="48" xfId="1" applyFont="1" applyFill="1" applyBorder="1" applyAlignment="1" applyProtection="1">
      <alignment horizontal="center"/>
      <protection locked="0"/>
    </xf>
    <xf numFmtId="10" fontId="11" fillId="16" borderId="8" xfId="0" applyNumberFormat="1" applyFont="1" applyFill="1" applyBorder="1" applyAlignment="1" applyProtection="1">
      <alignment horizontal="center" vertical="center" wrapText="1"/>
      <protection hidden="1"/>
    </xf>
    <xf numFmtId="49" fontId="19" fillId="21" borderId="27" xfId="0" applyNumberFormat="1" applyFont="1" applyFill="1" applyBorder="1" applyAlignment="1" applyProtection="1">
      <alignment horizontal="left" vertical="center" wrapText="1"/>
      <protection hidden="1"/>
    </xf>
    <xf numFmtId="49" fontId="19" fillId="21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1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9" fontId="11" fillId="18" borderId="5" xfId="4" applyFont="1" applyFill="1" applyBorder="1" applyAlignment="1" applyProtection="1">
      <alignment horizontal="right"/>
    </xf>
    <xf numFmtId="9" fontId="11" fillId="18" borderId="9" xfId="4" applyFont="1" applyFill="1" applyBorder="1" applyAlignment="1" applyProtection="1">
      <alignment horizontal="right"/>
    </xf>
    <xf numFmtId="9" fontId="11" fillId="18" borderId="6" xfId="4" applyFont="1" applyFill="1" applyBorder="1" applyAlignment="1" applyProtection="1">
      <alignment horizontal="right"/>
    </xf>
    <xf numFmtId="166" fontId="13" fillId="18" borderId="5" xfId="1" applyFont="1" applyFill="1" applyBorder="1" applyAlignment="1" applyProtection="1">
      <alignment horizontal="center" wrapText="1"/>
    </xf>
    <xf numFmtId="166" fontId="13" fillId="18" borderId="9" xfId="1" applyFont="1" applyFill="1" applyBorder="1" applyAlignment="1" applyProtection="1">
      <alignment horizontal="center" wrapText="1"/>
    </xf>
    <xf numFmtId="166" fontId="13" fillId="18" borderId="6" xfId="1" applyFont="1" applyFill="1" applyBorder="1" applyAlignment="1" applyProtection="1">
      <alignment horizontal="center" wrapText="1"/>
    </xf>
    <xf numFmtId="49" fontId="17" fillId="21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15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42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3" xfId="0" applyNumberFormat="1" applyFont="1" applyFill="1" applyBorder="1" applyAlignment="1" applyProtection="1">
      <alignment horizontal="center" vertical="center" wrapText="1"/>
      <protection hidden="1"/>
    </xf>
    <xf numFmtId="166" fontId="13" fillId="18" borderId="5" xfId="1" applyFont="1" applyFill="1" applyBorder="1" applyAlignment="1" applyProtection="1">
      <alignment horizontal="center"/>
      <protection locked="0"/>
    </xf>
    <xf numFmtId="166" fontId="13" fillId="18" borderId="9" xfId="1" applyFont="1" applyFill="1" applyBorder="1" applyAlignment="1" applyProtection="1">
      <alignment horizontal="center"/>
      <protection locked="0"/>
    </xf>
    <xf numFmtId="166" fontId="13" fillId="18" borderId="6" xfId="1" applyFont="1" applyFill="1" applyBorder="1" applyAlignment="1" applyProtection="1">
      <alignment horizontal="center"/>
      <protection locked="0"/>
    </xf>
    <xf numFmtId="0" fontId="2" fillId="13" borderId="10" xfId="0" applyFont="1" applyFill="1" applyBorder="1" applyAlignment="1" applyProtection="1">
      <alignment horizontal="center"/>
      <protection hidden="1"/>
    </xf>
    <xf numFmtId="166" fontId="11" fillId="17" borderId="2" xfId="1" applyFont="1" applyFill="1" applyBorder="1" applyAlignment="1" applyProtection="1">
      <alignment horizontal="center"/>
      <protection locked="0"/>
    </xf>
    <xf numFmtId="10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13" borderId="2" xfId="0" applyFont="1" applyFill="1" applyBorder="1" applyAlignment="1" applyProtection="1">
      <alignment horizontal="center"/>
      <protection hidden="1"/>
    </xf>
    <xf numFmtId="10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0" fontId="19" fillId="21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21" borderId="24" xfId="0" applyNumberFormat="1" applyFont="1" applyFill="1" applyBorder="1" applyAlignment="1" applyProtection="1">
      <alignment horizontal="left" vertical="center" wrapText="1"/>
      <protection hidden="1"/>
    </xf>
    <xf numFmtId="166" fontId="11" fillId="17" borderId="44" xfId="1" applyFont="1" applyFill="1" applyBorder="1" applyAlignment="1" applyProtection="1">
      <alignment horizontal="center"/>
      <protection locked="0"/>
    </xf>
    <xf numFmtId="166" fontId="11" fillId="17" borderId="45" xfId="1" applyFont="1" applyFill="1" applyBorder="1" applyAlignment="1" applyProtection="1">
      <alignment horizontal="center"/>
      <protection locked="0"/>
    </xf>
    <xf numFmtId="166" fontId="11" fillId="17" borderId="46" xfId="1" applyFont="1" applyFill="1" applyBorder="1" applyAlignment="1" applyProtection="1">
      <alignment horizontal="center"/>
      <protection locked="0"/>
    </xf>
    <xf numFmtId="166" fontId="11" fillId="17" borderId="40" xfId="1" applyFont="1" applyFill="1" applyBorder="1" applyAlignment="1" applyProtection="1">
      <alignment horizontal="center"/>
      <protection locked="0"/>
    </xf>
    <xf numFmtId="166" fontId="11" fillId="17" borderId="47" xfId="1" applyFont="1" applyFill="1" applyBorder="1" applyAlignment="1" applyProtection="1">
      <alignment horizontal="center"/>
      <protection locked="0"/>
    </xf>
    <xf numFmtId="166" fontId="11" fillId="17" borderId="48" xfId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26" xfId="0" applyFont="1" applyBorder="1" applyAlignment="1" applyProtection="1">
      <alignment horizontal="center"/>
      <protection hidden="1"/>
    </xf>
    <xf numFmtId="166" fontId="11" fillId="18" borderId="5" xfId="1" applyFont="1" applyFill="1" applyBorder="1" applyAlignment="1" applyProtection="1">
      <alignment horizontal="center"/>
      <protection locked="0"/>
    </xf>
    <xf numFmtId="166" fontId="11" fillId="18" borderId="9" xfId="1" applyFont="1" applyFill="1" applyBorder="1" applyAlignment="1" applyProtection="1">
      <alignment horizontal="center"/>
      <protection locked="0"/>
    </xf>
    <xf numFmtId="166" fontId="11" fillId="18" borderId="6" xfId="1" applyFont="1" applyFill="1" applyBorder="1" applyAlignment="1" applyProtection="1">
      <alignment horizontal="center"/>
      <protection locked="0"/>
    </xf>
    <xf numFmtId="166" fontId="13" fillId="2" borderId="2" xfId="1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166" fontId="1" fillId="17" borderId="44" xfId="1" applyFont="1" applyFill="1" applyBorder="1" applyAlignment="1" applyProtection="1">
      <alignment horizontal="center"/>
      <protection locked="0"/>
    </xf>
    <xf numFmtId="166" fontId="1" fillId="17" borderId="45" xfId="1" applyFont="1" applyFill="1" applyBorder="1" applyAlignment="1" applyProtection="1">
      <alignment horizontal="center"/>
      <protection locked="0"/>
    </xf>
    <xf numFmtId="166" fontId="1" fillId="17" borderId="46" xfId="1" applyFont="1" applyFill="1" applyBorder="1" applyAlignment="1" applyProtection="1">
      <alignment horizontal="center"/>
      <protection locked="0"/>
    </xf>
    <xf numFmtId="166" fontId="1" fillId="17" borderId="40" xfId="1" applyFont="1" applyFill="1" applyBorder="1" applyAlignment="1" applyProtection="1">
      <alignment horizontal="center"/>
      <protection locked="0"/>
    </xf>
    <xf numFmtId="166" fontId="1" fillId="17" borderId="47" xfId="1" applyFont="1" applyFill="1" applyBorder="1" applyAlignment="1" applyProtection="1">
      <alignment horizontal="center"/>
      <protection locked="0"/>
    </xf>
    <xf numFmtId="166" fontId="1" fillId="17" borderId="48" xfId="1" applyFont="1" applyFill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43" xfId="0" applyFont="1" applyBorder="1" applyAlignment="1" applyProtection="1">
      <alignment horizontal="left"/>
      <protection hidden="1"/>
    </xf>
    <xf numFmtId="0" fontId="5" fillId="17" borderId="2" xfId="0" applyFont="1" applyFill="1" applyBorder="1" applyAlignment="1" applyProtection="1">
      <alignment horizontal="center"/>
      <protection locked="0"/>
    </xf>
    <xf numFmtId="0" fontId="11" fillId="2" borderId="2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4" fillId="24" borderId="2" xfId="0" applyFont="1" applyFill="1" applyBorder="1" applyAlignment="1" applyProtection="1">
      <alignment horizontal="left"/>
      <protection hidden="1"/>
    </xf>
    <xf numFmtId="0" fontId="4" fillId="24" borderId="20" xfId="0" applyFont="1" applyFill="1" applyBorder="1" applyAlignment="1" applyProtection="1">
      <alignment horizontal="left"/>
      <protection hidden="1"/>
    </xf>
    <xf numFmtId="0" fontId="5" fillId="17" borderId="5" xfId="0" applyFont="1" applyFill="1" applyBorder="1" applyAlignment="1" applyProtection="1">
      <alignment horizontal="left"/>
      <protection locked="0"/>
    </xf>
    <xf numFmtId="0" fontId="5" fillId="17" borderId="6" xfId="0" applyFont="1" applyFill="1" applyBorder="1" applyAlignment="1" applyProtection="1">
      <alignment horizontal="left"/>
      <protection locked="0"/>
    </xf>
    <xf numFmtId="0" fontId="5" fillId="17" borderId="5" xfId="0" applyFont="1" applyFill="1" applyBorder="1" applyAlignment="1" applyProtection="1">
      <alignment horizontal="center"/>
      <protection locked="0"/>
    </xf>
    <xf numFmtId="0" fontId="5" fillId="17" borderId="6" xfId="0" applyFont="1" applyFill="1" applyBorder="1" applyAlignment="1" applyProtection="1">
      <alignment horizontal="center"/>
      <protection locked="0"/>
    </xf>
    <xf numFmtId="0" fontId="11" fillId="2" borderId="5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9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24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5" fillId="17" borderId="13" xfId="0" applyFont="1" applyFill="1" applyBorder="1" applyAlignment="1" applyProtection="1">
      <alignment horizontal="left" vertical="top" wrapText="1"/>
      <protection locked="0"/>
    </xf>
    <xf numFmtId="0" fontId="5" fillId="17" borderId="18" xfId="0" applyFont="1" applyFill="1" applyBorder="1" applyAlignment="1" applyProtection="1">
      <alignment horizontal="left" vertical="top" wrapText="1"/>
      <protection locked="0"/>
    </xf>
    <xf numFmtId="0" fontId="5" fillId="17" borderId="10" xfId="0" applyFont="1" applyFill="1" applyBorder="1" applyAlignment="1" applyProtection="1">
      <alignment horizontal="left"/>
      <protection locked="0"/>
    </xf>
    <xf numFmtId="0" fontId="11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42" xfId="0" applyNumberFormat="1" applyFont="1" applyFill="1" applyBorder="1" applyAlignment="1" applyProtection="1">
      <alignment horizontal="left" vertical="center" wrapText="1"/>
      <protection hidden="1"/>
    </xf>
    <xf numFmtId="166" fontId="1" fillId="17" borderId="2" xfId="1" applyFont="1" applyFill="1" applyBorder="1" applyAlignment="1" applyProtection="1">
      <alignment horizontal="center"/>
      <protection locked="0"/>
    </xf>
    <xf numFmtId="14" fontId="5" fillId="17" borderId="2" xfId="0" applyNumberFormat="1" applyFont="1" applyFill="1" applyBorder="1" applyAlignment="1" applyProtection="1">
      <alignment horizontal="center"/>
      <protection locked="0"/>
    </xf>
    <xf numFmtId="49" fontId="17" fillId="21" borderId="27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9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24" xfId="0" applyNumberFormat="1" applyFont="1" applyFill="1" applyBorder="1" applyAlignment="1" applyProtection="1">
      <alignment horizontal="center" vertical="center" wrapText="1"/>
      <protection hidden="1"/>
    </xf>
    <xf numFmtId="166" fontId="13" fillId="18" borderId="5" xfId="1" applyFont="1" applyFill="1" applyBorder="1" applyAlignment="1" applyProtection="1">
      <alignment horizontal="center" vertical="center" wrapText="1"/>
      <protection locked="0"/>
    </xf>
    <xf numFmtId="166" fontId="13" fillId="18" borderId="9" xfId="1" applyFont="1" applyFill="1" applyBorder="1" applyAlignment="1" applyProtection="1">
      <alignment horizontal="center" vertical="center" wrapText="1"/>
      <protection locked="0"/>
    </xf>
    <xf numFmtId="166" fontId="13" fillId="18" borderId="6" xfId="1" applyFont="1" applyFill="1" applyBorder="1" applyAlignment="1" applyProtection="1">
      <alignment horizontal="center" vertical="center" wrapText="1"/>
      <protection locked="0"/>
    </xf>
    <xf numFmtId="166" fontId="11" fillId="18" borderId="13" xfId="1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left" vertical="top"/>
      <protection hidden="1"/>
    </xf>
    <xf numFmtId="0" fontId="5" fillId="0" borderId="32" xfId="0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left" vertical="top"/>
      <protection hidden="1"/>
    </xf>
    <xf numFmtId="9" fontId="1" fillId="18" borderId="5" xfId="4" applyFont="1" applyFill="1" applyBorder="1" applyAlignment="1" applyProtection="1">
      <alignment horizontal="right"/>
      <protection locked="0"/>
    </xf>
    <xf numFmtId="9" fontId="1" fillId="18" borderId="9" xfId="4" applyFont="1" applyFill="1" applyBorder="1" applyAlignment="1" applyProtection="1">
      <alignment horizontal="right"/>
      <protection locked="0"/>
    </xf>
    <xf numFmtId="9" fontId="1" fillId="18" borderId="6" xfId="4" applyFont="1" applyFill="1" applyBorder="1" applyAlignment="1" applyProtection="1">
      <alignment horizontal="right"/>
      <protection locked="0"/>
    </xf>
    <xf numFmtId="166" fontId="11" fillId="18" borderId="2" xfId="1" applyFont="1" applyFill="1" applyBorder="1" applyAlignment="1" applyProtection="1">
      <alignment horizontal="center" vertical="center" wrapText="1"/>
      <protection hidden="1"/>
    </xf>
    <xf numFmtId="0" fontId="1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9" xfId="0" applyNumberFormat="1" applyFont="1" applyFill="1" applyBorder="1" applyAlignment="1" applyProtection="1">
      <alignment horizontal="center" vertical="center" wrapText="1"/>
      <protection hidden="1"/>
    </xf>
    <xf numFmtId="166" fontId="13" fillId="26" borderId="13" xfId="1" applyFont="1" applyFill="1" applyBorder="1" applyAlignment="1" applyProtection="1">
      <alignment horizontal="center" vertical="center" wrapText="1"/>
      <protection hidden="1"/>
    </xf>
    <xf numFmtId="3" fontId="13" fillId="31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2" xfId="0" applyNumberFormat="1" applyFont="1" applyFill="1" applyBorder="1" applyAlignment="1" applyProtection="1">
      <alignment horizontal="center" vertical="center" wrapText="1"/>
      <protection hidden="1"/>
    </xf>
    <xf numFmtId="0" fontId="26" fillId="26" borderId="0" xfId="0" applyFont="1" applyFill="1" applyAlignment="1">
      <alignment horizontal="center"/>
    </xf>
    <xf numFmtId="3" fontId="13" fillId="30" borderId="44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5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6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56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0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3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0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7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8" xfId="0" applyNumberFormat="1" applyFont="1" applyFill="1" applyBorder="1" applyAlignment="1" applyProtection="1">
      <alignment horizontal="center" vertical="center" wrapText="1"/>
      <protection hidden="1"/>
    </xf>
    <xf numFmtId="3" fontId="13" fillId="26" borderId="2" xfId="0" applyNumberFormat="1" applyFont="1" applyFill="1" applyBorder="1" applyAlignment="1" applyProtection="1">
      <alignment horizontal="center" vertical="center" wrapText="1"/>
      <protection hidden="1"/>
    </xf>
    <xf numFmtId="166" fontId="11" fillId="2" borderId="5" xfId="1" applyFont="1" applyFill="1" applyBorder="1" applyAlignment="1" applyProtection="1">
      <alignment horizontal="center" vertical="center" wrapText="1"/>
      <protection hidden="1"/>
    </xf>
    <xf numFmtId="166" fontId="11" fillId="2" borderId="9" xfId="1" applyFont="1" applyFill="1" applyBorder="1" applyAlignment="1" applyProtection="1">
      <alignment horizontal="center" vertical="center" wrapText="1"/>
      <protection hidden="1"/>
    </xf>
    <xf numFmtId="166" fontId="11" fillId="2" borderId="6" xfId="1" applyFont="1" applyFill="1" applyBorder="1" applyAlignment="1" applyProtection="1">
      <alignment horizontal="center" vertical="center" wrapText="1"/>
      <protection hidden="1"/>
    </xf>
    <xf numFmtId="166" fontId="11" fillId="2" borderId="20" xfId="1" applyFont="1" applyFill="1" applyBorder="1" applyAlignment="1" applyProtection="1">
      <alignment horizontal="center" vertical="center" wrapText="1"/>
      <protection hidden="1"/>
    </xf>
    <xf numFmtId="166" fontId="13" fillId="29" borderId="13" xfId="1" applyFont="1" applyFill="1" applyBorder="1" applyAlignment="1" applyProtection="1">
      <alignment horizontal="center" vertical="center" wrapText="1"/>
      <protection hidden="1"/>
    </xf>
    <xf numFmtId="166" fontId="13" fillId="29" borderId="28" xfId="1" applyFont="1" applyFill="1" applyBorder="1" applyAlignment="1" applyProtection="1">
      <alignment horizontal="center" vertical="center" wrapText="1"/>
      <protection hidden="1"/>
    </xf>
    <xf numFmtId="166" fontId="13" fillId="29" borderId="14" xfId="1" applyFont="1" applyFill="1" applyBorder="1" applyAlignment="1" applyProtection="1">
      <alignment horizontal="center" vertical="center" wrapText="1"/>
      <protection hidden="1"/>
    </xf>
    <xf numFmtId="166" fontId="13" fillId="29" borderId="12" xfId="1" applyFont="1" applyFill="1" applyBorder="1" applyAlignment="1" applyProtection="1">
      <alignment horizontal="center" vertical="center" wrapText="1"/>
      <protection hidden="1"/>
    </xf>
    <xf numFmtId="166" fontId="13" fillId="29" borderId="18" xfId="1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right"/>
      <protection hidden="1"/>
    </xf>
    <xf numFmtId="0" fontId="2" fillId="0" borderId="14" xfId="0" applyFont="1" applyFill="1" applyBorder="1" applyAlignment="1" applyProtection="1">
      <alignment horizontal="right"/>
      <protection hidden="1"/>
    </xf>
    <xf numFmtId="0" fontId="2" fillId="0" borderId="12" xfId="0" applyFont="1" applyFill="1" applyBorder="1" applyAlignment="1" applyProtection="1">
      <alignment horizontal="right"/>
      <protection hidden="1"/>
    </xf>
    <xf numFmtId="166" fontId="13" fillId="2" borderId="13" xfId="1" applyFont="1" applyFill="1" applyBorder="1" applyAlignment="1" applyProtection="1">
      <alignment horizontal="center" vertical="center" wrapText="1"/>
      <protection hidden="1"/>
    </xf>
    <xf numFmtId="166" fontId="13" fillId="2" borderId="18" xfId="1" applyFont="1" applyFill="1" applyBorder="1" applyAlignment="1" applyProtection="1">
      <alignment horizontal="center" vertical="center" wrapText="1"/>
      <protection hidden="1"/>
    </xf>
    <xf numFmtId="0" fontId="1" fillId="17" borderId="5" xfId="0" applyNumberFormat="1" applyFont="1" applyFill="1" applyBorder="1" applyAlignment="1" applyProtection="1">
      <alignment horizontal="center"/>
      <protection locked="0"/>
    </xf>
    <xf numFmtId="0" fontId="1" fillId="17" borderId="6" xfId="0" applyNumberFormat="1" applyFont="1" applyFill="1" applyBorder="1" applyAlignment="1" applyProtection="1">
      <alignment horizontal="center"/>
      <protection locked="0"/>
    </xf>
    <xf numFmtId="0" fontId="4" fillId="17" borderId="5" xfId="0" applyNumberFormat="1" applyFont="1" applyFill="1" applyBorder="1" applyAlignment="1" applyProtection="1">
      <alignment horizontal="center"/>
      <protection locked="0"/>
    </xf>
    <xf numFmtId="0" fontId="4" fillId="17" borderId="6" xfId="0" applyNumberFormat="1" applyFont="1" applyFill="1" applyBorder="1" applyAlignment="1" applyProtection="1">
      <alignment horizontal="center"/>
      <protection locked="0"/>
    </xf>
    <xf numFmtId="49" fontId="17" fillId="19" borderId="36" xfId="0" applyNumberFormat="1" applyFont="1" applyFill="1" applyBorder="1" applyAlignment="1" applyProtection="1">
      <alignment horizontal="center" vertical="center" wrapText="1"/>
      <protection hidden="1"/>
    </xf>
    <xf numFmtId="49" fontId="17" fillId="19" borderId="37" xfId="0" applyNumberFormat="1" applyFont="1" applyFill="1" applyBorder="1" applyAlignment="1" applyProtection="1">
      <alignment horizontal="center" vertical="center" wrapText="1"/>
      <protection hidden="1"/>
    </xf>
    <xf numFmtId="49" fontId="17" fillId="19" borderId="38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 applyAlignment="1" applyProtection="1">
      <alignment horizontal="center"/>
    </xf>
    <xf numFmtId="0" fontId="2" fillId="8" borderId="31" xfId="0" applyFont="1" applyFill="1" applyBorder="1" applyAlignment="1" applyProtection="1">
      <alignment horizontal="center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2" fillId="8" borderId="5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23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0" fontId="2" fillId="8" borderId="26" xfId="0" applyFont="1" applyFill="1" applyBorder="1" applyAlignment="1" applyProtection="1">
      <alignment horizontal="center" vertical="center" wrapText="1"/>
    </xf>
    <xf numFmtId="166" fontId="5" fillId="20" borderId="33" xfId="1" applyFont="1" applyFill="1" applyBorder="1" applyAlignment="1" applyProtection="1">
      <alignment horizontal="center" vertical="top" wrapText="1"/>
      <protection hidden="1"/>
    </xf>
    <xf numFmtId="166" fontId="5" fillId="20" borderId="35" xfId="1" applyFont="1" applyFill="1" applyBorder="1" applyAlignment="1" applyProtection="1">
      <alignment horizontal="center" vertical="top" wrapText="1"/>
      <protection hidden="1"/>
    </xf>
    <xf numFmtId="166" fontId="5" fillId="20" borderId="34" xfId="1" applyFont="1" applyFill="1" applyBorder="1" applyAlignment="1" applyProtection="1">
      <alignment horizontal="center" vertical="top" wrapText="1"/>
      <protection hidden="1"/>
    </xf>
    <xf numFmtId="0" fontId="1" fillId="8" borderId="48" xfId="0" applyFont="1" applyFill="1" applyBorder="1" applyAlignment="1" applyProtection="1">
      <alignment horizontal="center"/>
    </xf>
    <xf numFmtId="0" fontId="1" fillId="8" borderId="8" xfId="0" applyFont="1" applyFill="1" applyBorder="1" applyAlignment="1" applyProtection="1">
      <alignment horizontal="center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" fillId="0" borderId="52" xfId="0" applyFont="1" applyFill="1" applyBorder="1" applyAlignment="1" applyProtection="1">
      <alignment horizontal="center" vertical="top" wrapText="1"/>
      <protection hidden="1"/>
    </xf>
    <xf numFmtId="0" fontId="2" fillId="0" borderId="15" xfId="0" applyFont="1" applyFill="1" applyBorder="1" applyAlignment="1" applyProtection="1">
      <alignment horizontal="center" vertical="top" wrapText="1"/>
      <protection hidden="1"/>
    </xf>
    <xf numFmtId="0" fontId="2" fillId="0" borderId="22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50" xfId="0" applyFont="1" applyFill="1" applyBorder="1" applyAlignment="1" applyProtection="1">
      <alignment horizontal="center" vertical="center"/>
      <protection hidden="1"/>
    </xf>
    <xf numFmtId="0" fontId="2" fillId="20" borderId="52" xfId="0" applyFont="1" applyFill="1" applyBorder="1" applyAlignment="1" applyProtection="1">
      <alignment horizontal="center" vertical="center" wrapText="1"/>
      <protection hidden="1"/>
    </xf>
    <xf numFmtId="0" fontId="2" fillId="20" borderId="5" xfId="0" applyFont="1" applyFill="1" applyBorder="1" applyAlignment="1" applyProtection="1">
      <alignment horizontal="center" vertical="center" wrapText="1"/>
      <protection hidden="1"/>
    </xf>
    <xf numFmtId="0" fontId="22" fillId="26" borderId="32" xfId="0" applyFont="1" applyFill="1" applyBorder="1" applyAlignment="1" applyProtection="1">
      <alignment horizontal="center"/>
    </xf>
    <xf numFmtId="0" fontId="2" fillId="20" borderId="10" xfId="0" applyFont="1" applyFill="1" applyBorder="1" applyAlignment="1" applyProtection="1">
      <alignment horizontal="center" vertical="center" wrapText="1"/>
      <protection hidden="1"/>
    </xf>
    <xf numFmtId="0" fontId="2" fillId="20" borderId="2" xfId="0" applyFont="1" applyFill="1" applyBorder="1" applyAlignment="1" applyProtection="1">
      <alignment horizontal="center" vertical="center" wrapText="1"/>
      <protection hidden="1"/>
    </xf>
    <xf numFmtId="0" fontId="2" fillId="20" borderId="11" xfId="0" applyFont="1" applyFill="1" applyBorder="1" applyAlignment="1" applyProtection="1">
      <alignment horizontal="center" vertical="center" wrapText="1"/>
      <protection hidden="1"/>
    </xf>
    <xf numFmtId="0" fontId="2" fillId="20" borderId="2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10" fontId="5" fillId="19" borderId="1" xfId="0" applyNumberFormat="1" applyFont="1" applyFill="1" applyBorder="1" applyAlignment="1" applyProtection="1">
      <alignment horizontal="center" vertical="center" wrapText="1"/>
      <protection hidden="1"/>
    </xf>
    <xf numFmtId="10" fontId="5" fillId="19" borderId="23" xfId="0" applyNumberFormat="1" applyFont="1" applyFill="1" applyBorder="1" applyAlignment="1" applyProtection="1">
      <alignment horizontal="center" vertical="center" wrapText="1"/>
      <protection hidden="1"/>
    </xf>
    <xf numFmtId="10" fontId="5" fillId="19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</xf>
    <xf numFmtId="10" fontId="25" fillId="27" borderId="25" xfId="0" applyNumberFormat="1" applyFont="1" applyFill="1" applyBorder="1" applyAlignment="1" applyProtection="1">
      <alignment horizontal="center" vertical="center" wrapText="1"/>
    </xf>
    <xf numFmtId="10" fontId="25" fillId="27" borderId="0" xfId="0" applyNumberFormat="1" applyFont="1" applyFill="1" applyBorder="1" applyAlignment="1" applyProtection="1">
      <alignment horizontal="center" vertical="center" wrapText="1"/>
    </xf>
    <xf numFmtId="165" fontId="25" fillId="27" borderId="25" xfId="3" applyFont="1" applyFill="1" applyBorder="1" applyAlignment="1" applyProtection="1">
      <alignment horizontal="center" vertical="center" wrapText="1"/>
    </xf>
    <xf numFmtId="165" fontId="25" fillId="27" borderId="0" xfId="3" applyFont="1" applyFill="1" applyBorder="1" applyAlignment="1" applyProtection="1">
      <alignment horizontal="center" vertical="center" wrapText="1"/>
    </xf>
    <xf numFmtId="14" fontId="25" fillId="27" borderId="0" xfId="0" applyNumberFormat="1" applyFont="1" applyFill="1" applyBorder="1" applyAlignment="1" applyProtection="1">
      <alignment horizontal="left" vertical="center" wrapText="1"/>
    </xf>
    <xf numFmtId="10" fontId="25" fillId="27" borderId="0" xfId="0" applyNumberFormat="1" applyFont="1" applyFill="1" applyBorder="1" applyAlignment="1" applyProtection="1">
      <alignment horizontal="left" vertical="center" wrapText="1"/>
    </xf>
    <xf numFmtId="10" fontId="5" fillId="0" borderId="29" xfId="0" applyNumberFormat="1" applyFont="1" applyFill="1" applyBorder="1" applyAlignment="1" applyProtection="1">
      <alignment horizontal="center" vertical="center" wrapText="1"/>
    </xf>
    <xf numFmtId="10" fontId="5" fillId="0" borderId="15" xfId="0" applyNumberFormat="1" applyFont="1" applyFill="1" applyBorder="1" applyAlignment="1" applyProtection="1">
      <alignment horizontal="center" vertical="center" wrapText="1"/>
    </xf>
    <xf numFmtId="10" fontId="5" fillId="0" borderId="42" xfId="0" applyNumberFormat="1" applyFont="1" applyFill="1" applyBorder="1" applyAlignment="1" applyProtection="1">
      <alignment horizontal="center" vertical="center" wrapText="1"/>
    </xf>
    <xf numFmtId="49" fontId="2" fillId="7" borderId="5" xfId="0" applyNumberFormat="1" applyFont="1" applyFill="1" applyBorder="1" applyAlignment="1" applyProtection="1">
      <alignment horizontal="center" wrapText="1"/>
      <protection locked="0"/>
    </xf>
    <xf numFmtId="49" fontId="2" fillId="7" borderId="24" xfId="0" applyNumberFormat="1" applyFont="1" applyFill="1" applyBorder="1" applyAlignment="1" applyProtection="1">
      <alignment horizontal="center" wrapText="1"/>
      <protection locked="0"/>
    </xf>
    <xf numFmtId="166" fontId="2" fillId="0" borderId="28" xfId="1" applyFont="1" applyFill="1" applyBorder="1" applyAlignment="1" applyProtection="1">
      <alignment horizontal="right" vertical="top" wrapText="1"/>
      <protection hidden="1"/>
    </xf>
    <xf numFmtId="166" fontId="2" fillId="0" borderId="12" xfId="1" applyFont="1" applyFill="1" applyBorder="1" applyAlignment="1" applyProtection="1">
      <alignment horizontal="right" vertical="top" wrapText="1"/>
      <protection hidden="1"/>
    </xf>
    <xf numFmtId="166" fontId="1" fillId="0" borderId="31" xfId="1" applyFont="1" applyFill="1" applyBorder="1" applyAlignment="1" applyProtection="1">
      <alignment horizontal="center" vertical="top" wrapText="1"/>
      <protection hidden="1"/>
    </xf>
    <xf numFmtId="166" fontId="1" fillId="0" borderId="32" xfId="1" applyFont="1" applyFill="1" applyBorder="1" applyAlignment="1" applyProtection="1">
      <alignment horizontal="center" vertical="top" wrapText="1"/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41" xfId="0" applyFont="1" applyFill="1" applyBorder="1" applyAlignment="1" applyProtection="1">
      <alignment horizontal="center"/>
      <protection hidden="1"/>
    </xf>
    <xf numFmtId="166" fontId="2" fillId="0" borderId="28" xfId="1" applyFont="1" applyFill="1" applyBorder="1" applyAlignment="1" applyProtection="1">
      <alignment horizontal="center" vertical="top" wrapText="1"/>
      <protection hidden="1"/>
    </xf>
    <xf numFmtId="166" fontId="2" fillId="0" borderId="14" xfId="1" applyFont="1" applyFill="1" applyBorder="1" applyAlignment="1" applyProtection="1">
      <alignment horizontal="center" vertical="top" wrapText="1"/>
      <protection hidden="1"/>
    </xf>
    <xf numFmtId="166" fontId="2" fillId="0" borderId="41" xfId="1" applyFont="1" applyFill="1" applyBorder="1" applyAlignment="1" applyProtection="1">
      <alignment horizontal="center" vertical="top" wrapText="1"/>
      <protection hidden="1"/>
    </xf>
    <xf numFmtId="49" fontId="2" fillId="7" borderId="40" xfId="0" applyNumberFormat="1" applyFont="1" applyFill="1" applyBorder="1" applyAlignment="1" applyProtection="1">
      <alignment horizontal="center" wrapText="1"/>
      <protection locked="0"/>
    </xf>
    <xf numFmtId="49" fontId="2" fillId="7" borderId="39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10" fontId="5" fillId="19" borderId="33" xfId="0" applyNumberFormat="1" applyFont="1" applyFill="1" applyBorder="1" applyAlignment="1" applyProtection="1">
      <alignment horizontal="right" vertical="center" wrapText="1"/>
      <protection hidden="1"/>
    </xf>
    <xf numFmtId="10" fontId="5" fillId="19" borderId="35" xfId="0" applyNumberFormat="1" applyFont="1" applyFill="1" applyBorder="1" applyAlignment="1" applyProtection="1">
      <alignment horizontal="right" vertical="center" wrapText="1"/>
      <protection hidden="1"/>
    </xf>
    <xf numFmtId="10" fontId="5" fillId="19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9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9" borderId="34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4" fillId="0" borderId="23" xfId="0" applyFont="1" applyFill="1" applyBorder="1" applyAlignment="1" applyProtection="1">
      <alignment horizontal="center"/>
      <protection hidden="1"/>
    </xf>
    <xf numFmtId="0" fontId="14" fillId="0" borderId="7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16" xfId="0" applyFont="1" applyFill="1" applyBorder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horizontal="center"/>
      <protection hidden="1"/>
    </xf>
    <xf numFmtId="0" fontId="14" fillId="0" borderId="11" xfId="0" applyFont="1" applyFill="1" applyBorder="1" applyAlignment="1" applyProtection="1">
      <alignment horizont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1" fillId="0" borderId="33" xfId="0" applyFont="1" applyFill="1" applyBorder="1" applyAlignment="1" applyProtection="1">
      <alignment horizontal="center" vertical="center" wrapText="1"/>
      <protection hidden="1"/>
    </xf>
    <xf numFmtId="0" fontId="1" fillId="0" borderId="34" xfId="0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0" fontId="12" fillId="0" borderId="22" xfId="0" applyFont="1" applyBorder="1" applyAlignment="1" applyProtection="1">
      <alignment horizontal="center"/>
      <protection hidden="1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241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0</xdr:col>
      <xdr:colOff>161925</xdr:colOff>
      <xdr:row>3</xdr:row>
      <xdr:rowOff>66675</xdr:rowOff>
    </xdr:to>
    <xdr:pic>
      <xdr:nvPicPr>
        <xdr:cNvPr id="2" name="Picture 8" descr="educ-train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276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0</xdr:row>
      <xdr:rowOff>57150</xdr:rowOff>
    </xdr:from>
    <xdr:to>
      <xdr:col>2</xdr:col>
      <xdr:colOff>57149</xdr:colOff>
      <xdr:row>4</xdr:row>
      <xdr:rowOff>155976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57150"/>
          <a:ext cx="1247775" cy="93702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28576</xdr:rowOff>
    </xdr:from>
    <xdr:to>
      <xdr:col>4</xdr:col>
      <xdr:colOff>428625</xdr:colOff>
      <xdr:row>2</xdr:row>
      <xdr:rowOff>20162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" y="28576"/>
          <a:ext cx="1895475" cy="410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161925</xdr:colOff>
      <xdr:row>4</xdr:row>
      <xdr:rowOff>19050</xdr:rowOff>
    </xdr:to>
    <xdr:pic>
      <xdr:nvPicPr>
        <xdr:cNvPr id="2" name="Picture 8" descr="educ-train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FC169"/>
  <sheetViews>
    <sheetView tabSelected="1" zoomScaleNormal="100" workbookViewId="0">
      <selection activeCell="D12" sqref="D12:E12"/>
    </sheetView>
  </sheetViews>
  <sheetFormatPr defaultColWidth="0" defaultRowHeight="12.75" customHeight="1" zeroHeight="1" x14ac:dyDescent="0.3"/>
  <cols>
    <col min="1" max="1" width="4.5546875" style="1" customWidth="1"/>
    <col min="2" max="2" width="13.6640625" style="3" customWidth="1"/>
    <col min="3" max="3" width="12.109375" style="3" customWidth="1"/>
    <col min="4" max="4" width="11" style="1" customWidth="1"/>
    <col min="5" max="5" width="10" style="1" customWidth="1"/>
    <col min="6" max="6" width="1.44140625" style="1" customWidth="1"/>
    <col min="7" max="7" width="10.109375" style="1" customWidth="1"/>
    <col min="8" max="8" width="1.33203125" style="1" customWidth="1"/>
    <col min="9" max="9" width="5.5546875" style="1" customWidth="1"/>
    <col min="10" max="10" width="1.109375" style="1" customWidth="1"/>
    <col min="11" max="11" width="10.109375" style="1" bestFit="1" customWidth="1"/>
    <col min="12" max="12" width="1.33203125" style="1" customWidth="1"/>
    <col min="13" max="13" width="5.88671875" style="1" customWidth="1"/>
    <col min="14" max="14" width="1.6640625" style="1" customWidth="1"/>
    <col min="15" max="15" width="10.109375" style="1" bestFit="1" customWidth="1"/>
    <col min="16" max="16" width="1.44140625" style="1" customWidth="1"/>
    <col min="17" max="17" width="5.6640625" style="1" customWidth="1"/>
    <col min="18" max="18" width="1.5546875" style="1" customWidth="1"/>
    <col min="19" max="19" width="10.109375" style="1" bestFit="1" customWidth="1"/>
    <col min="20" max="20" width="10.5546875" style="1" customWidth="1"/>
    <col min="21" max="21" width="4.5546875" style="1" customWidth="1"/>
    <col min="22" max="24" width="9.109375" style="1" hidden="1" customWidth="1"/>
    <col min="25" max="28" width="7.6640625" style="1" hidden="1" customWidth="1"/>
    <col min="29" max="29" width="2.44140625" style="1" hidden="1" customWidth="1"/>
    <col min="30" max="36" width="4.33203125" style="1" hidden="1" customWidth="1"/>
    <col min="37" max="37" width="2.109375" style="1" hidden="1" customWidth="1"/>
    <col min="38" max="41" width="7.6640625" style="1" hidden="1" customWidth="1"/>
    <col min="42" max="42" width="2" style="1" hidden="1" customWidth="1"/>
    <col min="43" max="16383" width="0" style="1" hidden="1"/>
    <col min="16384" max="16384" width="24.5546875" style="1" hidden="1" customWidth="1"/>
  </cols>
  <sheetData>
    <row r="1" spans="1:41" s="5" customFormat="1" ht="13.8" x14ac:dyDescent="0.25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41" s="5" customFormat="1" ht="13.8" x14ac:dyDescent="0.25">
      <c r="A2" s="24"/>
      <c r="B2" s="24"/>
      <c r="C2" s="24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41" s="5" customFormat="1" ht="15.6" x14ac:dyDescent="0.3">
      <c r="A3" s="24"/>
      <c r="B3" s="24"/>
      <c r="C3" s="27" t="str">
        <f>+Translation!A6</f>
        <v xml:space="preserve">  Sector Skills Alliances</v>
      </c>
      <c r="D3" s="28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41" s="5" customFormat="1" ht="15.6" x14ac:dyDescent="0.25">
      <c r="A4" s="24"/>
      <c r="B4" s="24"/>
      <c r="C4" s="27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41" s="5" customFormat="1" ht="14.25" customHeight="1" thickBot="1" x14ac:dyDescent="0.3">
      <c r="A5" s="29"/>
      <c r="B5" s="29"/>
      <c r="C5" s="2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41" s="5" customFormat="1" ht="18" customHeight="1" x14ac:dyDescent="0.25">
      <c r="A6" s="296" t="str">
        <f>+Translation!A90</f>
        <v>COST CLAIM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8"/>
      <c r="U6" s="25"/>
      <c r="V6" s="234" t="s">
        <v>466</v>
      </c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6"/>
    </row>
    <row r="7" spans="1:41" s="5" customFormat="1" ht="16.5" customHeight="1" x14ac:dyDescent="0.25">
      <c r="A7" s="320" t="str">
        <f>+Translation!A7</f>
        <v xml:space="preserve">Before completing this table please read carefully the instructions available on 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2"/>
      <c r="U7" s="25"/>
      <c r="V7" s="237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9"/>
    </row>
    <row r="8" spans="1:41" s="5" customFormat="1" ht="16.5" customHeight="1" x14ac:dyDescent="0.25">
      <c r="A8" s="323" t="str">
        <f>+Translation!A8</f>
        <v xml:space="preserve">CALL FOR PROPOSAL 2019 - EAC/A03/2018 - Erasmus+ programme 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25"/>
      <c r="V8" s="237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9"/>
    </row>
    <row r="9" spans="1:41" s="5" customFormat="1" ht="16.5" customHeight="1" x14ac:dyDescent="0.25">
      <c r="A9" s="320" t="str">
        <f>+Translation!A9</f>
        <v xml:space="preserve">Programme guide and instructions 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2"/>
      <c r="U9" s="25"/>
      <c r="V9" s="237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9"/>
    </row>
    <row r="10" spans="1:41" s="5" customFormat="1" ht="6.75" customHeight="1" thickBot="1" x14ac:dyDescent="0.3">
      <c r="A10" s="29"/>
      <c r="B10" s="29"/>
      <c r="C10" s="29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37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9"/>
    </row>
    <row r="11" spans="1:41" s="5" customFormat="1" ht="15.6" x14ac:dyDescent="0.25">
      <c r="A11" s="131" t="str">
        <f>+Translation!A10</f>
        <v>Language</v>
      </c>
      <c r="B11" s="132"/>
      <c r="C11" s="132"/>
      <c r="D11" s="326" t="s">
        <v>271</v>
      </c>
      <c r="E11" s="326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8"/>
      <c r="U11" s="25"/>
      <c r="V11" s="237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9"/>
    </row>
    <row r="12" spans="1:41" s="5" customFormat="1" ht="13.8" x14ac:dyDescent="0.25">
      <c r="A12" s="133" t="str">
        <f>+Translation!A11</f>
        <v>Action</v>
      </c>
      <c r="B12" s="33"/>
      <c r="C12" s="33"/>
      <c r="D12" s="313" t="s">
        <v>565</v>
      </c>
      <c r="E12" s="314"/>
      <c r="F12" s="311" t="str">
        <f>+IF(D12="",CONCATENATE(Translation!A13,": KA - ",Translation!A14,"  SSA - ",Translation!A15),IF(D12="KA",Translation!A14,IF(D12="SSA",Translation!A15,"")))</f>
        <v>Sector skills alliances</v>
      </c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2"/>
      <c r="U12" s="25"/>
      <c r="V12" s="237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9"/>
    </row>
    <row r="13" spans="1:41" s="5" customFormat="1" ht="30" customHeight="1" x14ac:dyDescent="0.25">
      <c r="A13" s="211" t="s">
        <v>552</v>
      </c>
      <c r="B13" s="212"/>
      <c r="C13" s="213"/>
      <c r="D13" s="206" t="s">
        <v>566</v>
      </c>
      <c r="E13" s="207"/>
      <c r="F13" s="208" t="str">
        <f>+IF(D13="",Translation!A105,IF(D13="Lot1",Translation!A120,IF(D13="Lot2",Translation!A121,IF(D13="Lot3",Translation!A122))))</f>
        <v>Lot 1: Sector Skills Alliance for skills anticipation  -  2  years-Max 330.000 € / 3 years-Max 500.000 €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10"/>
      <c r="U13" s="25"/>
      <c r="V13" s="237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9"/>
    </row>
    <row r="14" spans="1:41" s="5" customFormat="1" ht="16.5" customHeight="1" x14ac:dyDescent="0.25">
      <c r="A14" s="305" t="str">
        <f>+Translation!A16</f>
        <v>Duration number of months:</v>
      </c>
      <c r="B14" s="306"/>
      <c r="C14" s="307"/>
      <c r="D14" s="308">
        <v>24</v>
      </c>
      <c r="E14" s="308"/>
      <c r="F14" s="345" t="str">
        <f>+IF(D14="",Translation!A17,Translation!A22)</f>
        <v>months</v>
      </c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203"/>
      <c r="S14" s="204">
        <f>+IF(D13="Lot1",24,IF(D13="Lot2",24,IF(D13="Lot3",48)))</f>
        <v>24</v>
      </c>
      <c r="T14" s="205">
        <f>+IF(D13="Lot1",36,IF(D13="Lot2",36,IF(D13="Lot3"," ")))</f>
        <v>36</v>
      </c>
      <c r="U14" s="25"/>
      <c r="V14" s="237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9"/>
    </row>
    <row r="15" spans="1:41" s="5" customFormat="1" ht="16.5" customHeight="1" x14ac:dyDescent="0.25">
      <c r="A15" s="305" t="str">
        <f>+Translation!A91</f>
        <v>Start Date</v>
      </c>
      <c r="B15" s="306"/>
      <c r="C15" s="307"/>
      <c r="D15" s="330"/>
      <c r="E15" s="308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10"/>
      <c r="U15" s="25"/>
      <c r="V15" s="237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9"/>
    </row>
    <row r="16" spans="1:41" s="5" customFormat="1" ht="16.5" customHeight="1" x14ac:dyDescent="0.25">
      <c r="A16" s="305" t="str">
        <f>+Translation!A92</f>
        <v>End Date</v>
      </c>
      <c r="B16" s="306"/>
      <c r="C16" s="307"/>
      <c r="D16" s="330"/>
      <c r="E16" s="308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10"/>
      <c r="U16" s="25"/>
      <c r="V16" s="237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9"/>
    </row>
    <row r="17" spans="1:41" s="5" customFormat="1" ht="16.5" customHeight="1" x14ac:dyDescent="0.25">
      <c r="A17" s="305" t="str">
        <f>+Translation!A93</f>
        <v>Type of report</v>
      </c>
      <c r="B17" s="306"/>
      <c r="C17" s="307"/>
      <c r="D17" s="313" t="s">
        <v>454</v>
      </c>
      <c r="E17" s="314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10"/>
      <c r="U17" s="25"/>
      <c r="V17" s="237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9"/>
    </row>
    <row r="18" spans="1:41" s="5" customFormat="1" ht="16.5" customHeight="1" x14ac:dyDescent="0.25">
      <c r="A18" s="305" t="str">
        <f>+Translation!A96</f>
        <v>Grant agreement number</v>
      </c>
      <c r="B18" s="306"/>
      <c r="C18" s="307"/>
      <c r="D18" s="308"/>
      <c r="E18" s="308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10"/>
      <c r="U18" s="25"/>
      <c r="V18" s="237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9"/>
    </row>
    <row r="19" spans="1:41" s="5" customFormat="1" ht="16.5" customHeight="1" x14ac:dyDescent="0.25">
      <c r="A19" s="305" t="str">
        <f>+Translation!A23</f>
        <v>Project acronym</v>
      </c>
      <c r="B19" s="306"/>
      <c r="C19" s="307"/>
      <c r="D19" s="315"/>
      <c r="E19" s="316"/>
      <c r="F19" s="317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9"/>
      <c r="U19" s="25"/>
      <c r="V19" s="237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9"/>
    </row>
    <row r="20" spans="1:41" s="5" customFormat="1" ht="14.4" thickBot="1" x14ac:dyDescent="0.3">
      <c r="A20" s="338" t="str">
        <f>+Translation!A24</f>
        <v>Project title</v>
      </c>
      <c r="B20" s="339"/>
      <c r="C20" s="340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5"/>
      <c r="U20" s="25"/>
      <c r="V20" s="240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2"/>
    </row>
    <row r="21" spans="1:41" s="5" customFormat="1" ht="3" customHeight="1" thickBot="1" x14ac:dyDescent="0.3">
      <c r="A21" s="25"/>
      <c r="B21" s="25"/>
      <c r="C21" s="25"/>
      <c r="D21" s="25"/>
      <c r="E21" s="25"/>
      <c r="F21" s="25"/>
      <c r="G21" s="30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41" s="5" customFormat="1" ht="16.5" customHeight="1" x14ac:dyDescent="0.25">
      <c r="A22" s="331" t="str">
        <f>+Translation!A97</f>
        <v>Progress Report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3"/>
      <c r="U22" s="25"/>
      <c r="V22" s="266" t="s">
        <v>452</v>
      </c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8"/>
    </row>
    <row r="23" spans="1:41" s="5" customFormat="1" ht="16.5" customHeight="1" x14ac:dyDescent="0.3">
      <c r="A23" s="31"/>
      <c r="B23" s="32"/>
      <c r="C23" s="32"/>
      <c r="D23" s="279" t="str">
        <f>+D45</f>
        <v>EU Grant</v>
      </c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33"/>
      <c r="Q23" s="33"/>
      <c r="R23" s="33"/>
      <c r="S23" s="33"/>
      <c r="T23" s="34"/>
      <c r="U23" s="25"/>
      <c r="V23" s="31"/>
      <c r="W23" s="32"/>
      <c r="X23" s="32"/>
      <c r="Y23" s="279" t="s">
        <v>256</v>
      </c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33"/>
      <c r="AL23" s="33"/>
      <c r="AM23" s="33"/>
      <c r="AN23" s="33"/>
      <c r="AO23" s="34"/>
    </row>
    <row r="24" spans="1:41" s="5" customFormat="1" ht="16.5" customHeight="1" x14ac:dyDescent="0.3">
      <c r="A24" s="31"/>
      <c r="B24" s="35"/>
      <c r="C24" s="35"/>
      <c r="D24" s="253" t="str">
        <f>+Translation!A98</f>
        <v>Approved</v>
      </c>
      <c r="E24" s="253"/>
      <c r="F24" s="253"/>
      <c r="G24" s="253"/>
      <c r="H24" s="36"/>
      <c r="I24" s="276" t="str">
        <f>+Translation!A99</f>
        <v>Actual</v>
      </c>
      <c r="J24" s="277"/>
      <c r="K24" s="277"/>
      <c r="L24" s="277"/>
      <c r="M24" s="277"/>
      <c r="N24" s="277"/>
      <c r="O24" s="280"/>
      <c r="P24" s="154"/>
      <c r="Q24" s="154"/>
      <c r="R24" s="33"/>
      <c r="S24" s="33"/>
      <c r="T24" s="37"/>
      <c r="U24" s="25"/>
      <c r="V24" s="31"/>
      <c r="W24" s="35"/>
      <c r="X24" s="35"/>
      <c r="Y24" s="253" t="s">
        <v>456</v>
      </c>
      <c r="Z24" s="253"/>
      <c r="AA24" s="253"/>
      <c r="AB24" s="253"/>
      <c r="AC24" s="36"/>
      <c r="AD24" s="276" t="s">
        <v>435</v>
      </c>
      <c r="AE24" s="277"/>
      <c r="AF24" s="277"/>
      <c r="AG24" s="277"/>
      <c r="AH24" s="277"/>
      <c r="AI24" s="277"/>
      <c r="AJ24" s="280"/>
      <c r="AK24" s="154"/>
      <c r="AL24" s="33"/>
      <c r="AM24" s="33"/>
      <c r="AN24" s="33"/>
      <c r="AO24" s="34"/>
    </row>
    <row r="25" spans="1:41" s="5" customFormat="1" ht="6" customHeight="1" x14ac:dyDescent="0.25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7"/>
      <c r="U25" s="25"/>
      <c r="V25" s="215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7"/>
    </row>
    <row r="26" spans="1:41" s="5" customFormat="1" ht="12" customHeight="1" x14ac:dyDescent="0.25">
      <c r="A26" s="254" t="str">
        <f>+A48</f>
        <v>Project implementation support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2"/>
      <c r="U26" s="25"/>
      <c r="V26" s="254" t="s">
        <v>257</v>
      </c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2"/>
    </row>
    <row r="27" spans="1:41" s="5" customFormat="1" ht="9.75" customHeight="1" x14ac:dyDescent="0.3">
      <c r="A27" s="245" t="str">
        <f>+A49</f>
        <v>Staff costs</v>
      </c>
      <c r="B27" s="246"/>
      <c r="C27" s="246"/>
      <c r="D27" s="299"/>
      <c r="E27" s="300"/>
      <c r="F27" s="300"/>
      <c r="G27" s="301"/>
      <c r="H27" s="141"/>
      <c r="I27" s="233">
        <f>+'III. Project implementation sup'!W545</f>
        <v>0</v>
      </c>
      <c r="J27" s="233"/>
      <c r="K27" s="233"/>
      <c r="L27" s="233"/>
      <c r="M27" s="233"/>
      <c r="N27" s="233"/>
      <c r="O27" s="233"/>
      <c r="P27" s="33"/>
      <c r="Q27" s="33"/>
      <c r="R27" s="38"/>
      <c r="S27" s="38"/>
      <c r="T27" s="39"/>
      <c r="U27" s="25"/>
      <c r="V27" s="245" t="s">
        <v>17</v>
      </c>
      <c r="W27" s="246"/>
      <c r="X27" s="246"/>
      <c r="Y27" s="283">
        <f>+D27</f>
        <v>0</v>
      </c>
      <c r="Z27" s="284"/>
      <c r="AA27" s="284"/>
      <c r="AB27" s="285"/>
      <c r="AC27" s="190"/>
      <c r="AD27" s="233">
        <f>+'III. Project implementation sup'!W545</f>
        <v>0</v>
      </c>
      <c r="AE27" s="233"/>
      <c r="AF27" s="233"/>
      <c r="AG27" s="233"/>
      <c r="AH27" s="233"/>
      <c r="AI27" s="233"/>
      <c r="AJ27" s="233"/>
      <c r="AK27" s="191"/>
      <c r="AL27" s="191"/>
      <c r="AM27" s="191"/>
      <c r="AN27" s="191"/>
      <c r="AO27" s="192"/>
    </row>
    <row r="28" spans="1:41" s="5" customFormat="1" ht="9.75" customHeight="1" x14ac:dyDescent="0.3">
      <c r="A28" s="245"/>
      <c r="B28" s="246"/>
      <c r="C28" s="246"/>
      <c r="D28" s="302"/>
      <c r="E28" s="303"/>
      <c r="F28" s="303"/>
      <c r="G28" s="304"/>
      <c r="H28" s="143"/>
      <c r="I28" s="233"/>
      <c r="J28" s="233"/>
      <c r="K28" s="233"/>
      <c r="L28" s="233"/>
      <c r="M28" s="233"/>
      <c r="N28" s="233"/>
      <c r="O28" s="233"/>
      <c r="P28" s="33"/>
      <c r="Q28" s="38"/>
      <c r="R28" s="38"/>
      <c r="S28" s="38"/>
      <c r="T28" s="39"/>
      <c r="U28" s="25"/>
      <c r="V28" s="245"/>
      <c r="W28" s="246"/>
      <c r="X28" s="246"/>
      <c r="Y28" s="286"/>
      <c r="Z28" s="287"/>
      <c r="AA28" s="287"/>
      <c r="AB28" s="288"/>
      <c r="AC28" s="193"/>
      <c r="AD28" s="233"/>
      <c r="AE28" s="233"/>
      <c r="AF28" s="233"/>
      <c r="AG28" s="233"/>
      <c r="AH28" s="233"/>
      <c r="AI28" s="233"/>
      <c r="AJ28" s="233"/>
      <c r="AK28" s="191"/>
      <c r="AL28" s="191"/>
      <c r="AM28" s="191"/>
      <c r="AN28" s="191"/>
      <c r="AO28" s="192"/>
    </row>
    <row r="29" spans="1:41" s="5" customFormat="1" ht="6" customHeight="1" x14ac:dyDescent="0.3">
      <c r="A29" s="215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7"/>
      <c r="U29" s="25"/>
      <c r="V29" s="289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1"/>
    </row>
    <row r="30" spans="1:41" s="5" customFormat="1" ht="12" hidden="1" customHeight="1" x14ac:dyDescent="0.25">
      <c r="A30" s="254" t="str">
        <f>+A52</f>
        <v>Mobility activities (Optional)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2"/>
      <c r="U30" s="25"/>
      <c r="V30" s="254" t="s">
        <v>258</v>
      </c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2"/>
    </row>
    <row r="31" spans="1:41" s="5" customFormat="1" ht="9.75" hidden="1" customHeight="1" x14ac:dyDescent="0.3">
      <c r="A31" s="245" t="str">
        <f>+Translation!A33</f>
        <v>Travel costs</v>
      </c>
      <c r="B31" s="246"/>
      <c r="C31" s="246"/>
      <c r="D31" s="299"/>
      <c r="E31" s="300"/>
      <c r="F31" s="300"/>
      <c r="G31" s="301"/>
      <c r="H31" s="141"/>
      <c r="I31" s="233">
        <f>+'IV. Mobility activities'!L62</f>
        <v>0</v>
      </c>
      <c r="J31" s="233"/>
      <c r="K31" s="233"/>
      <c r="L31" s="233"/>
      <c r="M31" s="233"/>
      <c r="N31" s="233"/>
      <c r="O31" s="233"/>
      <c r="P31" s="33"/>
      <c r="Q31" s="33"/>
      <c r="R31" s="33"/>
      <c r="S31" s="33"/>
      <c r="T31" s="37"/>
      <c r="U31" s="25"/>
      <c r="V31" s="245" t="s">
        <v>306</v>
      </c>
      <c r="W31" s="246"/>
      <c r="X31" s="246"/>
      <c r="Y31" s="283">
        <f>+D31</f>
        <v>0</v>
      </c>
      <c r="Z31" s="284"/>
      <c r="AA31" s="284"/>
      <c r="AB31" s="285"/>
      <c r="AC31" s="190"/>
      <c r="AD31" s="233">
        <f ca="1">+SUMIF('IV. Mobility activities'!$D$12:$R$61,"PA",'IV. Mobility activities'!$L$12:$L$61)</f>
        <v>0</v>
      </c>
      <c r="AE31" s="233"/>
      <c r="AF31" s="233"/>
      <c r="AG31" s="233"/>
      <c r="AH31" s="233"/>
      <c r="AI31" s="233"/>
      <c r="AJ31" s="233"/>
      <c r="AK31" s="191"/>
      <c r="AL31" s="191"/>
      <c r="AM31" s="191"/>
      <c r="AN31" s="191"/>
      <c r="AO31" s="192"/>
    </row>
    <row r="32" spans="1:41" s="5" customFormat="1" ht="15.6" hidden="1" x14ac:dyDescent="0.3">
      <c r="A32" s="245"/>
      <c r="B32" s="246"/>
      <c r="C32" s="246"/>
      <c r="D32" s="302"/>
      <c r="E32" s="303"/>
      <c r="F32" s="303"/>
      <c r="G32" s="304"/>
      <c r="H32" s="143"/>
      <c r="I32" s="233"/>
      <c r="J32" s="233"/>
      <c r="K32" s="233"/>
      <c r="L32" s="233"/>
      <c r="M32" s="233"/>
      <c r="N32" s="233"/>
      <c r="O32" s="233"/>
      <c r="P32" s="33"/>
      <c r="Q32" s="33"/>
      <c r="R32" s="33"/>
      <c r="S32" s="33"/>
      <c r="T32" s="37"/>
      <c r="U32" s="25"/>
      <c r="V32" s="245"/>
      <c r="W32" s="246"/>
      <c r="X32" s="246"/>
      <c r="Y32" s="286"/>
      <c r="Z32" s="287"/>
      <c r="AA32" s="287"/>
      <c r="AB32" s="288"/>
      <c r="AC32" s="193"/>
      <c r="AD32" s="233"/>
      <c r="AE32" s="233"/>
      <c r="AF32" s="233"/>
      <c r="AG32" s="233"/>
      <c r="AH32" s="233"/>
      <c r="AI32" s="233"/>
      <c r="AJ32" s="233"/>
      <c r="AK32" s="191"/>
      <c r="AL32" s="191"/>
      <c r="AM32" s="191"/>
      <c r="AN32" s="191"/>
      <c r="AO32" s="192"/>
    </row>
    <row r="33" spans="1:41" s="5" customFormat="1" ht="9.75" hidden="1" customHeight="1" x14ac:dyDescent="0.3">
      <c r="A33" s="245" t="str">
        <f>+Translation!A34</f>
        <v>Subsistence costs</v>
      </c>
      <c r="B33" s="246"/>
      <c r="C33" s="246"/>
      <c r="D33" s="299"/>
      <c r="E33" s="300"/>
      <c r="F33" s="300"/>
      <c r="G33" s="301"/>
      <c r="H33" s="141"/>
      <c r="I33" s="233">
        <f>+'IV. Mobility activities'!R62</f>
        <v>0</v>
      </c>
      <c r="J33" s="233"/>
      <c r="K33" s="233"/>
      <c r="L33" s="233"/>
      <c r="M33" s="233"/>
      <c r="N33" s="233"/>
      <c r="O33" s="233"/>
      <c r="P33" s="33"/>
      <c r="Q33" s="33"/>
      <c r="R33" s="33"/>
      <c r="S33" s="33"/>
      <c r="T33" s="37"/>
      <c r="U33" s="25"/>
      <c r="V33" s="245" t="s">
        <v>43</v>
      </c>
      <c r="W33" s="246"/>
      <c r="X33" s="246"/>
      <c r="Y33" s="283">
        <f>+D33</f>
        <v>0</v>
      </c>
      <c r="Z33" s="284"/>
      <c r="AA33" s="284"/>
      <c r="AB33" s="285"/>
      <c r="AC33" s="190"/>
      <c r="AD33" s="233">
        <f ca="1">+SUMIF('IV. Mobility activities'!$D$12:$R$61,"PA",'IV. Mobility activities'!$R$12:$R$61)</f>
        <v>0</v>
      </c>
      <c r="AE33" s="233"/>
      <c r="AF33" s="233"/>
      <c r="AG33" s="233"/>
      <c r="AH33" s="233"/>
      <c r="AI33" s="233"/>
      <c r="AJ33" s="233"/>
      <c r="AK33" s="191"/>
      <c r="AL33" s="191"/>
      <c r="AM33" s="191"/>
      <c r="AN33" s="191"/>
      <c r="AO33" s="192"/>
    </row>
    <row r="34" spans="1:41" s="5" customFormat="1" ht="15.6" hidden="1" x14ac:dyDescent="0.3">
      <c r="A34" s="245"/>
      <c r="B34" s="246"/>
      <c r="C34" s="246"/>
      <c r="D34" s="302"/>
      <c r="E34" s="303"/>
      <c r="F34" s="303"/>
      <c r="G34" s="304"/>
      <c r="H34" s="143"/>
      <c r="I34" s="233"/>
      <c r="J34" s="233"/>
      <c r="K34" s="233"/>
      <c r="L34" s="233"/>
      <c r="M34" s="233"/>
      <c r="N34" s="233"/>
      <c r="O34" s="233"/>
      <c r="P34" s="33"/>
      <c r="Q34" s="33"/>
      <c r="R34" s="33"/>
      <c r="S34" s="33"/>
      <c r="T34" s="37"/>
      <c r="U34" s="25"/>
      <c r="V34" s="245"/>
      <c r="W34" s="246"/>
      <c r="X34" s="246"/>
      <c r="Y34" s="286"/>
      <c r="Z34" s="287"/>
      <c r="AA34" s="287"/>
      <c r="AB34" s="288"/>
      <c r="AC34" s="193"/>
      <c r="AD34" s="233"/>
      <c r="AE34" s="233"/>
      <c r="AF34" s="233"/>
      <c r="AG34" s="233"/>
      <c r="AH34" s="233"/>
      <c r="AI34" s="233"/>
      <c r="AJ34" s="233"/>
      <c r="AK34" s="191"/>
      <c r="AL34" s="191"/>
      <c r="AM34" s="191"/>
      <c r="AN34" s="191"/>
      <c r="AO34" s="192"/>
    </row>
    <row r="35" spans="1:41" s="5" customFormat="1" ht="6" customHeight="1" x14ac:dyDescent="0.3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7"/>
      <c r="U35" s="25"/>
      <c r="V35" s="289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1"/>
    </row>
    <row r="36" spans="1:41" s="5" customFormat="1" ht="16.2" thickBot="1" x14ac:dyDescent="0.35">
      <c r="A36" s="269" t="str">
        <f>+Translation!A35</f>
        <v>Total</v>
      </c>
      <c r="B36" s="270"/>
      <c r="C36" s="270"/>
      <c r="D36" s="344">
        <f>D27+D31+D33</f>
        <v>0</v>
      </c>
      <c r="E36" s="344"/>
      <c r="F36" s="344"/>
      <c r="G36" s="344"/>
      <c r="H36" s="143"/>
      <c r="I36" s="295">
        <f>SUM(I27:K34)</f>
        <v>0</v>
      </c>
      <c r="J36" s="295"/>
      <c r="K36" s="295"/>
      <c r="L36" s="295"/>
      <c r="M36" s="295"/>
      <c r="N36" s="295"/>
      <c r="O36" s="295"/>
      <c r="P36" s="33"/>
      <c r="Q36" s="33"/>
      <c r="R36" s="33"/>
      <c r="S36" s="33"/>
      <c r="T36" s="37"/>
      <c r="U36" s="25"/>
      <c r="V36" s="269" t="s">
        <v>5</v>
      </c>
      <c r="W36" s="270"/>
      <c r="X36" s="270"/>
      <c r="Y36" s="292">
        <f>+D36</f>
        <v>0</v>
      </c>
      <c r="Z36" s="293"/>
      <c r="AA36" s="293"/>
      <c r="AB36" s="294"/>
      <c r="AC36" s="194"/>
      <c r="AD36" s="295">
        <f ca="1">SUM(AD27:AF34)</f>
        <v>0</v>
      </c>
      <c r="AE36" s="295"/>
      <c r="AF36" s="295"/>
      <c r="AG36" s="295"/>
      <c r="AH36" s="295"/>
      <c r="AI36" s="295"/>
      <c r="AJ36" s="295"/>
      <c r="AK36" s="191"/>
      <c r="AL36" s="191"/>
      <c r="AM36" s="191"/>
      <c r="AN36" s="191"/>
      <c r="AO36" s="195"/>
    </row>
    <row r="37" spans="1:41" s="5" customFormat="1" ht="4.5" customHeight="1" x14ac:dyDescent="0.25">
      <c r="A37" s="31"/>
      <c r="B37" s="33"/>
      <c r="C37" s="33"/>
      <c r="D37" s="33"/>
      <c r="E37" s="33"/>
      <c r="F37" s="33"/>
      <c r="G37" s="4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4"/>
      <c r="U37" s="25"/>
      <c r="V37" s="31"/>
      <c r="W37" s="33"/>
      <c r="X37" s="33"/>
      <c r="Y37" s="33"/>
      <c r="Z37" s="33"/>
      <c r="AA37" s="33"/>
      <c r="AB37" s="41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4"/>
    </row>
    <row r="38" spans="1:41" s="5" customFormat="1" ht="15.6" x14ac:dyDescent="0.3">
      <c r="A38" s="148"/>
      <c r="B38" s="257" t="str">
        <f>+Translation!A100</f>
        <v>Prefinancing received</v>
      </c>
      <c r="C38" s="258"/>
      <c r="D38" s="258"/>
      <c r="E38" s="258"/>
      <c r="F38" s="258"/>
      <c r="G38" s="259"/>
      <c r="H38" s="142"/>
      <c r="I38" s="329"/>
      <c r="J38" s="329"/>
      <c r="K38" s="329"/>
      <c r="L38" s="329"/>
      <c r="M38" s="329"/>
      <c r="N38" s="329"/>
      <c r="O38" s="329"/>
      <c r="P38" s="33"/>
      <c r="Q38" s="33"/>
      <c r="R38" s="33"/>
      <c r="S38" s="33"/>
      <c r="T38" s="37"/>
      <c r="U38" s="25"/>
      <c r="V38" s="148"/>
      <c r="W38" s="257" t="s">
        <v>437</v>
      </c>
      <c r="X38" s="258"/>
      <c r="Y38" s="258"/>
      <c r="Z38" s="258"/>
      <c r="AA38" s="258"/>
      <c r="AB38" s="259"/>
      <c r="AC38" s="142"/>
      <c r="AD38" s="275">
        <f>+I38</f>
        <v>0</v>
      </c>
      <c r="AE38" s="275"/>
      <c r="AF38" s="275"/>
      <c r="AG38" s="275"/>
      <c r="AH38" s="275"/>
      <c r="AI38" s="275"/>
      <c r="AJ38" s="275"/>
      <c r="AK38" s="33"/>
      <c r="AL38" s="33"/>
      <c r="AM38" s="33"/>
      <c r="AN38" s="33"/>
      <c r="AO38" s="37"/>
    </row>
    <row r="39" spans="1:41" s="5" customFormat="1" ht="31.5" customHeight="1" x14ac:dyDescent="0.3">
      <c r="A39" s="148"/>
      <c r="B39" s="257" t="str">
        <f>+Translation!A101</f>
        <v xml:space="preserve">percentage of prefinancing received 
covered by incurred expenses </v>
      </c>
      <c r="C39" s="258"/>
      <c r="D39" s="258"/>
      <c r="E39" s="258"/>
      <c r="F39" s="258"/>
      <c r="G39" s="259"/>
      <c r="H39" s="143"/>
      <c r="I39" s="341" t="str">
        <f>+IFERROR(I36/I38," ")</f>
        <v xml:space="preserve"> </v>
      </c>
      <c r="J39" s="342"/>
      <c r="K39" s="342"/>
      <c r="L39" s="342"/>
      <c r="M39" s="342"/>
      <c r="N39" s="342"/>
      <c r="O39" s="343"/>
      <c r="P39" s="33"/>
      <c r="Q39" s="33"/>
      <c r="R39" s="33"/>
      <c r="S39" s="33"/>
      <c r="T39" s="37"/>
      <c r="U39" s="25"/>
      <c r="V39" s="148"/>
      <c r="W39" s="257" t="s">
        <v>447</v>
      </c>
      <c r="X39" s="258"/>
      <c r="Y39" s="258"/>
      <c r="Z39" s="258"/>
      <c r="AA39" s="258"/>
      <c r="AB39" s="259"/>
      <c r="AC39" s="143"/>
      <c r="AD39" s="260" t="str">
        <f ca="1">+IFERROR(AD36/AD38," ")</f>
        <v xml:space="preserve"> </v>
      </c>
      <c r="AE39" s="261"/>
      <c r="AF39" s="261"/>
      <c r="AG39" s="261"/>
      <c r="AH39" s="261"/>
      <c r="AI39" s="261"/>
      <c r="AJ39" s="262"/>
      <c r="AK39" s="33"/>
      <c r="AL39" s="33"/>
      <c r="AM39" s="33"/>
      <c r="AN39" s="33"/>
      <c r="AO39" s="37"/>
    </row>
    <row r="40" spans="1:41" s="5" customFormat="1" ht="47.25" customHeight="1" x14ac:dyDescent="0.3">
      <c r="A40" s="148"/>
      <c r="B40" s="257" t="str">
        <f>+Translation!A102</f>
        <v>amount of the 2nd prefinancing to be paid</v>
      </c>
      <c r="C40" s="258"/>
      <c r="D40" s="258"/>
      <c r="E40" s="258"/>
      <c r="F40" s="258"/>
      <c r="G40" s="259"/>
      <c r="H40" s="141"/>
      <c r="I40" s="334">
        <f>+IF(I39&gt;0.7,I38,"the expenses incurred do not covered 70% of the prefinancing received")</f>
        <v>0</v>
      </c>
      <c r="J40" s="335"/>
      <c r="K40" s="335"/>
      <c r="L40" s="335"/>
      <c r="M40" s="335"/>
      <c r="N40" s="335"/>
      <c r="O40" s="336"/>
      <c r="P40" s="33"/>
      <c r="Q40" s="33"/>
      <c r="R40" s="33"/>
      <c r="S40" s="33"/>
      <c r="T40" s="37"/>
      <c r="U40" s="25"/>
      <c r="V40" s="148"/>
      <c r="W40" s="257" t="s">
        <v>448</v>
      </c>
      <c r="X40" s="258"/>
      <c r="Y40" s="258"/>
      <c r="Z40" s="258"/>
      <c r="AA40" s="258"/>
      <c r="AB40" s="259"/>
      <c r="AC40" s="141"/>
      <c r="AD40" s="263">
        <f ca="1">+IF(AD39&gt;0.7,AD38,"the expenses incurred do not covered 70% of the prefinancing received")</f>
        <v>0</v>
      </c>
      <c r="AE40" s="264"/>
      <c r="AF40" s="264"/>
      <c r="AG40" s="264"/>
      <c r="AH40" s="264"/>
      <c r="AI40" s="264"/>
      <c r="AJ40" s="265"/>
      <c r="AK40" s="33"/>
      <c r="AL40" s="33"/>
      <c r="AM40" s="33"/>
      <c r="AN40" s="33"/>
      <c r="AO40" s="37"/>
    </row>
    <row r="41" spans="1:41" s="5" customFormat="1" ht="15" customHeight="1" thickBot="1" x14ac:dyDescent="0.35">
      <c r="A41" s="149"/>
      <c r="B41" s="40"/>
      <c r="C41" s="40"/>
      <c r="D41" s="40"/>
      <c r="E41" s="40"/>
      <c r="F41" s="40"/>
      <c r="G41" s="150"/>
      <c r="H41" s="40"/>
      <c r="I41" s="40"/>
      <c r="J41" s="40"/>
      <c r="K41" s="40"/>
      <c r="L41" s="153"/>
      <c r="M41" s="40"/>
      <c r="N41" s="40"/>
      <c r="O41" s="40"/>
      <c r="P41" s="40"/>
      <c r="Q41" s="40"/>
      <c r="R41" s="40"/>
      <c r="S41" s="40"/>
      <c r="T41" s="151"/>
      <c r="U41" s="25"/>
      <c r="V41" s="149"/>
      <c r="W41" s="40"/>
      <c r="X41" s="40"/>
      <c r="Y41" s="40"/>
      <c r="Z41" s="40"/>
      <c r="AA41" s="40"/>
      <c r="AB41" s="150"/>
      <c r="AC41" s="40"/>
      <c r="AD41" s="40"/>
      <c r="AE41" s="40"/>
      <c r="AF41" s="40"/>
      <c r="AG41" s="153"/>
      <c r="AH41" s="40"/>
      <c r="AI41" s="40"/>
      <c r="AJ41" s="40"/>
      <c r="AK41" s="40"/>
      <c r="AL41" s="40"/>
      <c r="AM41" s="40"/>
      <c r="AN41" s="40"/>
      <c r="AO41" s="151"/>
    </row>
    <row r="42" spans="1:41" s="5" customFormat="1" ht="3" customHeight="1" x14ac:dyDescent="0.25">
      <c r="A42" s="25"/>
      <c r="B42" s="25"/>
      <c r="C42" s="25"/>
      <c r="D42" s="25"/>
      <c r="E42" s="25"/>
      <c r="F42" s="25"/>
      <c r="G42" s="30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30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</row>
    <row r="43" spans="1:41" s="5" customFormat="1" ht="3" customHeight="1" thickBot="1" x14ac:dyDescent="0.3">
      <c r="A43" s="25"/>
      <c r="B43" s="25"/>
      <c r="C43" s="25"/>
      <c r="D43" s="25"/>
      <c r="E43" s="25"/>
      <c r="F43" s="25"/>
      <c r="G43" s="30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30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</row>
    <row r="44" spans="1:41" s="5" customFormat="1" ht="16.5" customHeight="1" thickBot="1" x14ac:dyDescent="0.3">
      <c r="A44" s="266" t="str">
        <f>+Translation!A103</f>
        <v>Final Report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8"/>
      <c r="U44" s="25"/>
      <c r="V44" s="266" t="s">
        <v>451</v>
      </c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8"/>
    </row>
    <row r="45" spans="1:41" s="5" customFormat="1" ht="16.5" customHeight="1" x14ac:dyDescent="0.3">
      <c r="A45" s="145"/>
      <c r="B45" s="146"/>
      <c r="C45" s="146"/>
      <c r="D45" s="274" t="str">
        <f>+Translation!A26</f>
        <v>EU Grant</v>
      </c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132"/>
      <c r="Q45" s="132"/>
      <c r="R45" s="132"/>
      <c r="S45" s="132"/>
      <c r="T45" s="147"/>
      <c r="U45" s="25"/>
      <c r="V45" s="145"/>
      <c r="W45" s="146"/>
      <c r="X45" s="146"/>
      <c r="Y45" s="274" t="s">
        <v>256</v>
      </c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132"/>
      <c r="AL45" s="132"/>
      <c r="AM45" s="132"/>
      <c r="AN45" s="132"/>
      <c r="AO45" s="147"/>
    </row>
    <row r="46" spans="1:41" s="5" customFormat="1" ht="15.6" x14ac:dyDescent="0.3">
      <c r="A46" s="31"/>
      <c r="B46" s="35"/>
      <c r="C46" s="35"/>
      <c r="D46" s="253" t="str">
        <f>+Translation!A104</f>
        <v>Approved</v>
      </c>
      <c r="E46" s="253"/>
      <c r="F46" s="253"/>
      <c r="G46" s="253"/>
      <c r="H46" s="36"/>
      <c r="I46" s="253" t="str">
        <f>+Translation!A105</f>
        <v>Actual</v>
      </c>
      <c r="J46" s="253"/>
      <c r="K46" s="253"/>
      <c r="L46" s="36"/>
      <c r="M46" s="253" t="str">
        <f>+Translation!A106</f>
        <v>Claimed</v>
      </c>
      <c r="N46" s="253"/>
      <c r="O46" s="253"/>
      <c r="P46" s="33"/>
      <c r="Q46" s="33"/>
      <c r="R46" s="33"/>
      <c r="S46" s="33"/>
      <c r="T46" s="37"/>
      <c r="U46" s="25"/>
      <c r="V46" s="31"/>
      <c r="W46" s="35"/>
      <c r="X46" s="35"/>
      <c r="Y46" s="253" t="s">
        <v>456</v>
      </c>
      <c r="Z46" s="253"/>
      <c r="AA46" s="253"/>
      <c r="AB46" s="253"/>
      <c r="AC46" s="36"/>
      <c r="AD46" s="253" t="s">
        <v>435</v>
      </c>
      <c r="AE46" s="253"/>
      <c r="AF46" s="253"/>
      <c r="AG46" s="36"/>
      <c r="AH46" s="253" t="s">
        <v>457</v>
      </c>
      <c r="AI46" s="253"/>
      <c r="AJ46" s="253"/>
      <c r="AK46" s="33"/>
      <c r="AL46" s="276" t="s">
        <v>467</v>
      </c>
      <c r="AM46" s="277"/>
      <c r="AN46" s="278" t="s">
        <v>542</v>
      </c>
      <c r="AO46" s="278"/>
    </row>
    <row r="47" spans="1:41" s="5" customFormat="1" ht="6" customHeight="1" x14ac:dyDescent="0.25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7"/>
      <c r="U47" s="25"/>
      <c r="V47" s="215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7"/>
    </row>
    <row r="48" spans="1:41" s="5" customFormat="1" ht="12" customHeight="1" x14ac:dyDescent="0.25">
      <c r="A48" s="254" t="str">
        <f>+Translation!A30</f>
        <v>Project implementation support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6"/>
      <c r="U48" s="25"/>
      <c r="V48" s="254" t="s">
        <v>257</v>
      </c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6"/>
    </row>
    <row r="49" spans="1:41" s="5" customFormat="1" ht="9.75" customHeight="1" x14ac:dyDescent="0.25">
      <c r="A49" s="245" t="str">
        <f>+Translation!A31</f>
        <v>Staff costs</v>
      </c>
      <c r="B49" s="246"/>
      <c r="C49" s="246"/>
      <c r="D49" s="299"/>
      <c r="E49" s="300"/>
      <c r="F49" s="300"/>
      <c r="G49" s="301"/>
      <c r="H49" s="141"/>
      <c r="I49" s="233">
        <f>+'III. Project implementation sup'!W545</f>
        <v>0</v>
      </c>
      <c r="J49" s="233"/>
      <c r="K49" s="233"/>
      <c r="L49" s="142"/>
      <c r="M49" s="233">
        <f>+MIN(D49,I49)</f>
        <v>0</v>
      </c>
      <c r="N49" s="233"/>
      <c r="O49" s="233"/>
      <c r="P49" s="33"/>
      <c r="Q49" s="33"/>
      <c r="R49" s="38"/>
      <c r="S49" s="38"/>
      <c r="T49" s="39"/>
      <c r="U49" s="25"/>
      <c r="V49" s="245" t="str">
        <f>+V27</f>
        <v>Staff costs</v>
      </c>
      <c r="W49" s="246"/>
      <c r="X49" s="246"/>
      <c r="Y49" s="247">
        <f>+D49</f>
        <v>0</v>
      </c>
      <c r="Z49" s="248"/>
      <c r="AA49" s="248"/>
      <c r="AB49" s="249"/>
      <c r="AC49" s="141"/>
      <c r="AD49" s="233">
        <f>+'III. Project implementation sup'!W545</f>
        <v>0</v>
      </c>
      <c r="AE49" s="233"/>
      <c r="AF49" s="233"/>
      <c r="AG49" s="142"/>
      <c r="AH49" s="233">
        <f>+MIN(Y49,AD49)</f>
        <v>0</v>
      </c>
      <c r="AI49" s="233"/>
      <c r="AJ49" s="233"/>
      <c r="AK49" s="33"/>
      <c r="AL49" s="218">
        <f>+'III. Project implementation sup'!AW545</f>
        <v>0</v>
      </c>
      <c r="AM49" s="219"/>
      <c r="AN49" s="222">
        <f>+AH49-AL49</f>
        <v>0</v>
      </c>
      <c r="AO49" s="223"/>
    </row>
    <row r="50" spans="1:41" s="5" customFormat="1" ht="9.75" customHeight="1" x14ac:dyDescent="0.3">
      <c r="A50" s="245"/>
      <c r="B50" s="246"/>
      <c r="C50" s="246"/>
      <c r="D50" s="302"/>
      <c r="E50" s="303"/>
      <c r="F50" s="303"/>
      <c r="G50" s="304"/>
      <c r="H50" s="143"/>
      <c r="I50" s="233"/>
      <c r="J50" s="233"/>
      <c r="K50" s="233"/>
      <c r="L50" s="143"/>
      <c r="M50" s="233"/>
      <c r="N50" s="233"/>
      <c r="O50" s="233"/>
      <c r="P50" s="33"/>
      <c r="Q50" s="38"/>
      <c r="R50" s="38"/>
      <c r="S50" s="38"/>
      <c r="T50" s="39"/>
      <c r="U50" s="25"/>
      <c r="V50" s="245"/>
      <c r="W50" s="246"/>
      <c r="X50" s="246"/>
      <c r="Y50" s="250"/>
      <c r="Z50" s="251"/>
      <c r="AA50" s="251"/>
      <c r="AB50" s="252"/>
      <c r="AC50" s="143"/>
      <c r="AD50" s="233"/>
      <c r="AE50" s="233"/>
      <c r="AF50" s="233"/>
      <c r="AG50" s="143"/>
      <c r="AH50" s="233"/>
      <c r="AI50" s="233"/>
      <c r="AJ50" s="233"/>
      <c r="AK50" s="33"/>
      <c r="AL50" s="220"/>
      <c r="AM50" s="221"/>
      <c r="AN50" s="224"/>
      <c r="AO50" s="225"/>
    </row>
    <row r="51" spans="1:41" s="5" customFormat="1" ht="6" customHeight="1" x14ac:dyDescent="0.25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7"/>
      <c r="U51" s="25"/>
      <c r="V51" s="215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7"/>
    </row>
    <row r="52" spans="1:41" s="5" customFormat="1" ht="12" hidden="1" customHeight="1" x14ac:dyDescent="0.25">
      <c r="A52" s="254" t="str">
        <f>+Translation!A32</f>
        <v>Mobility activities (Optional)</v>
      </c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6"/>
      <c r="U52" s="25"/>
      <c r="V52" s="254" t="s">
        <v>258</v>
      </c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6"/>
    </row>
    <row r="53" spans="1:41" s="5" customFormat="1" ht="9.75" hidden="1" customHeight="1" x14ac:dyDescent="0.25">
      <c r="A53" s="245" t="str">
        <f>+A31</f>
        <v>Travel costs</v>
      </c>
      <c r="B53" s="246"/>
      <c r="C53" s="246"/>
      <c r="D53" s="299"/>
      <c r="E53" s="300"/>
      <c r="F53" s="300"/>
      <c r="G53" s="301"/>
      <c r="H53" s="141"/>
      <c r="I53" s="233">
        <f>+'IV. Mobility activities'!L62</f>
        <v>0</v>
      </c>
      <c r="J53" s="233"/>
      <c r="K53" s="233"/>
      <c r="L53" s="142"/>
      <c r="M53" s="233">
        <f>+MIN(D53,I53)</f>
        <v>0</v>
      </c>
      <c r="N53" s="233"/>
      <c r="O53" s="233"/>
      <c r="P53" s="33"/>
      <c r="Q53" s="33"/>
      <c r="R53" s="33"/>
      <c r="S53" s="33"/>
      <c r="T53" s="37"/>
      <c r="U53" s="25"/>
      <c r="V53" s="245" t="str">
        <f>+V31</f>
        <v>Travel costs</v>
      </c>
      <c r="W53" s="246"/>
      <c r="X53" s="246"/>
      <c r="Y53" s="247">
        <f>+D53</f>
        <v>0</v>
      </c>
      <c r="Z53" s="248"/>
      <c r="AA53" s="248"/>
      <c r="AB53" s="249"/>
      <c r="AC53" s="141"/>
      <c r="AD53" s="233">
        <f>+'IV. Mobility activities'!L62</f>
        <v>0</v>
      </c>
      <c r="AE53" s="233"/>
      <c r="AF53" s="233"/>
      <c r="AG53" s="142"/>
      <c r="AH53" s="233">
        <f>+MIN(Y53,AD53)</f>
        <v>0</v>
      </c>
      <c r="AI53" s="233"/>
      <c r="AJ53" s="233"/>
      <c r="AK53" s="33"/>
      <c r="AL53" s="218">
        <f>+'IV. Mobility activities'!Y62</f>
        <v>0</v>
      </c>
      <c r="AM53" s="219"/>
      <c r="AN53" s="222">
        <f>+AH53-AL53</f>
        <v>0</v>
      </c>
      <c r="AO53" s="223"/>
    </row>
    <row r="54" spans="1:41" s="5" customFormat="1" ht="14.4" hidden="1" x14ac:dyDescent="0.3">
      <c r="A54" s="245"/>
      <c r="B54" s="246"/>
      <c r="C54" s="246"/>
      <c r="D54" s="302"/>
      <c r="E54" s="303"/>
      <c r="F54" s="303"/>
      <c r="G54" s="304"/>
      <c r="H54" s="143"/>
      <c r="I54" s="233"/>
      <c r="J54" s="233"/>
      <c r="K54" s="233"/>
      <c r="L54" s="143"/>
      <c r="M54" s="233"/>
      <c r="N54" s="233"/>
      <c r="O54" s="233"/>
      <c r="P54" s="33"/>
      <c r="Q54" s="33"/>
      <c r="R54" s="33"/>
      <c r="S54" s="33"/>
      <c r="T54" s="37"/>
      <c r="U54" s="25"/>
      <c r="V54" s="245"/>
      <c r="W54" s="246"/>
      <c r="X54" s="246"/>
      <c r="Y54" s="250"/>
      <c r="Z54" s="251"/>
      <c r="AA54" s="251"/>
      <c r="AB54" s="252"/>
      <c r="AC54" s="143"/>
      <c r="AD54" s="233"/>
      <c r="AE54" s="233"/>
      <c r="AF54" s="233"/>
      <c r="AG54" s="143"/>
      <c r="AH54" s="233"/>
      <c r="AI54" s="233"/>
      <c r="AJ54" s="233"/>
      <c r="AK54" s="33"/>
      <c r="AL54" s="220"/>
      <c r="AM54" s="221"/>
      <c r="AN54" s="224"/>
      <c r="AO54" s="225"/>
    </row>
    <row r="55" spans="1:41" s="5" customFormat="1" ht="9.75" hidden="1" customHeight="1" x14ac:dyDescent="0.25">
      <c r="A55" s="245" t="str">
        <f>+A33</f>
        <v>Subsistence costs</v>
      </c>
      <c r="B55" s="246"/>
      <c r="C55" s="246"/>
      <c r="D55" s="299"/>
      <c r="E55" s="300"/>
      <c r="F55" s="300"/>
      <c r="G55" s="301"/>
      <c r="H55" s="141"/>
      <c r="I55" s="233">
        <f>+'IV. Mobility activities'!R62</f>
        <v>0</v>
      </c>
      <c r="J55" s="233"/>
      <c r="K55" s="233"/>
      <c r="L55" s="141"/>
      <c r="M55" s="233">
        <f>+MIN(D55,I55)</f>
        <v>0</v>
      </c>
      <c r="N55" s="233"/>
      <c r="O55" s="233"/>
      <c r="P55" s="33"/>
      <c r="Q55" s="33"/>
      <c r="R55" s="33"/>
      <c r="S55" s="33"/>
      <c r="T55" s="37"/>
      <c r="U55" s="25"/>
      <c r="V55" s="245" t="str">
        <f>+V33</f>
        <v>Subsistence costs</v>
      </c>
      <c r="W55" s="246"/>
      <c r="X55" s="246"/>
      <c r="Y55" s="247">
        <f>+D55</f>
        <v>0</v>
      </c>
      <c r="Z55" s="248"/>
      <c r="AA55" s="248"/>
      <c r="AB55" s="249"/>
      <c r="AC55" s="141"/>
      <c r="AD55" s="233">
        <f>+'IV. Mobility activities'!R62</f>
        <v>0</v>
      </c>
      <c r="AE55" s="233"/>
      <c r="AF55" s="233"/>
      <c r="AG55" s="141"/>
      <c r="AH55" s="233">
        <f>+MIN(Y55,AD55)</f>
        <v>0</v>
      </c>
      <c r="AI55" s="233"/>
      <c r="AJ55" s="233"/>
      <c r="AK55" s="33"/>
      <c r="AL55" s="218">
        <f>+'IV. Mobility activities'!AC62</f>
        <v>0</v>
      </c>
      <c r="AM55" s="219"/>
      <c r="AN55" s="222">
        <f>+AH55-AL55</f>
        <v>0</v>
      </c>
      <c r="AO55" s="223"/>
    </row>
    <row r="56" spans="1:41" s="5" customFormat="1" ht="14.4" hidden="1" x14ac:dyDescent="0.3">
      <c r="A56" s="245"/>
      <c r="B56" s="246"/>
      <c r="C56" s="246"/>
      <c r="D56" s="302"/>
      <c r="E56" s="303"/>
      <c r="F56" s="303"/>
      <c r="G56" s="304"/>
      <c r="H56" s="143"/>
      <c r="I56" s="233"/>
      <c r="J56" s="233"/>
      <c r="K56" s="233"/>
      <c r="L56" s="143"/>
      <c r="M56" s="233"/>
      <c r="N56" s="233"/>
      <c r="O56" s="233"/>
      <c r="P56" s="33"/>
      <c r="Q56" s="33"/>
      <c r="R56" s="33"/>
      <c r="S56" s="33"/>
      <c r="T56" s="37"/>
      <c r="U56" s="25"/>
      <c r="V56" s="245"/>
      <c r="W56" s="246"/>
      <c r="X56" s="246"/>
      <c r="Y56" s="250"/>
      <c r="Z56" s="251"/>
      <c r="AA56" s="251"/>
      <c r="AB56" s="252"/>
      <c r="AC56" s="143"/>
      <c r="AD56" s="233"/>
      <c r="AE56" s="233"/>
      <c r="AF56" s="233"/>
      <c r="AG56" s="143"/>
      <c r="AH56" s="233"/>
      <c r="AI56" s="233"/>
      <c r="AJ56" s="233"/>
      <c r="AK56" s="33"/>
      <c r="AL56" s="220"/>
      <c r="AM56" s="221"/>
      <c r="AN56" s="224"/>
      <c r="AO56" s="225"/>
    </row>
    <row r="57" spans="1:41" s="5" customFormat="1" ht="6" customHeight="1" x14ac:dyDescent="0.25">
      <c r="A57" s="215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7"/>
      <c r="U57" s="25"/>
      <c r="V57" s="215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7"/>
    </row>
    <row r="58" spans="1:41" s="5" customFormat="1" ht="16.2" thickBot="1" x14ac:dyDescent="0.35">
      <c r="A58" s="269" t="str">
        <f>+Translation!A35</f>
        <v>Total</v>
      </c>
      <c r="B58" s="270"/>
      <c r="C58" s="270"/>
      <c r="D58" s="337">
        <f>D49+D53+D55</f>
        <v>0</v>
      </c>
      <c r="E58" s="337"/>
      <c r="F58" s="337"/>
      <c r="G58" s="337"/>
      <c r="H58" s="143"/>
      <c r="I58" s="226">
        <f>SUM(I49:K56)</f>
        <v>0</v>
      </c>
      <c r="J58" s="228"/>
      <c r="K58" s="227"/>
      <c r="L58" s="144"/>
      <c r="M58" s="226">
        <f>+M49+M313+M55</f>
        <v>0</v>
      </c>
      <c r="N58" s="228"/>
      <c r="O58" s="227"/>
      <c r="P58" s="33"/>
      <c r="Q58" s="33"/>
      <c r="R58" s="33"/>
      <c r="S58" s="33"/>
      <c r="T58" s="37"/>
      <c r="U58" s="25"/>
      <c r="V58" s="269" t="str">
        <f>+V36</f>
        <v>Total</v>
      </c>
      <c r="W58" s="270"/>
      <c r="X58" s="270"/>
      <c r="Y58" s="271">
        <f>+D58</f>
        <v>0</v>
      </c>
      <c r="Z58" s="272"/>
      <c r="AA58" s="272"/>
      <c r="AB58" s="273"/>
      <c r="AC58" s="144"/>
      <c r="AD58" s="226">
        <f>SUM(AD49:AF56)</f>
        <v>0</v>
      </c>
      <c r="AE58" s="228"/>
      <c r="AF58" s="227"/>
      <c r="AG58" s="144"/>
      <c r="AH58" s="226">
        <f>+AH49+AH313+AH55</f>
        <v>0</v>
      </c>
      <c r="AI58" s="228"/>
      <c r="AJ58" s="227"/>
      <c r="AK58" s="33"/>
      <c r="AL58" s="226">
        <f>+AL55+AL53+AL49</f>
        <v>0</v>
      </c>
      <c r="AM58" s="227"/>
      <c r="AN58" s="228">
        <f>+AN49+AN53+AN55</f>
        <v>0</v>
      </c>
      <c r="AO58" s="229"/>
    </row>
    <row r="59" spans="1:41" s="5" customFormat="1" ht="4.5" customHeight="1" x14ac:dyDescent="0.25">
      <c r="A59" s="31"/>
      <c r="B59" s="33"/>
      <c r="C59" s="33"/>
      <c r="D59" s="33"/>
      <c r="E59" s="33"/>
      <c r="F59" s="33"/>
      <c r="G59" s="41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4"/>
      <c r="U59" s="25"/>
      <c r="V59" s="31"/>
      <c r="W59" s="33"/>
      <c r="X59" s="33"/>
      <c r="Y59" s="33"/>
      <c r="Z59" s="33"/>
      <c r="AA59" s="33"/>
      <c r="AB59" s="41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4"/>
    </row>
    <row r="60" spans="1:41" s="5" customFormat="1" ht="5.25" customHeight="1" x14ac:dyDescent="0.25">
      <c r="A60" s="215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7"/>
      <c r="U60" s="25"/>
      <c r="V60" s="215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7"/>
    </row>
    <row r="61" spans="1:41" s="5" customFormat="1" ht="16.5" customHeight="1" x14ac:dyDescent="0.3">
      <c r="A61" s="148"/>
      <c r="B61" s="214" t="str">
        <f>+Translation!A107</f>
        <v>Prefinancing received</v>
      </c>
      <c r="C61" s="214"/>
      <c r="D61" s="214"/>
      <c r="E61" s="214"/>
      <c r="F61" s="214"/>
      <c r="G61" s="214"/>
      <c r="H61" s="214"/>
      <c r="I61" s="214"/>
      <c r="J61" s="214"/>
      <c r="K61" s="214"/>
      <c r="L61" s="141"/>
      <c r="M61" s="329"/>
      <c r="N61" s="329"/>
      <c r="O61" s="329"/>
      <c r="P61" s="33"/>
      <c r="Q61" s="33"/>
      <c r="R61" s="33"/>
      <c r="S61" s="33"/>
      <c r="T61" s="37"/>
      <c r="U61" s="25"/>
      <c r="V61" s="148"/>
      <c r="W61" s="232" t="s">
        <v>437</v>
      </c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43">
        <f>+M61</f>
        <v>0</v>
      </c>
      <c r="AN61" s="243"/>
      <c r="AO61" s="244"/>
    </row>
    <row r="62" spans="1:41" s="5" customFormat="1" ht="16.5" hidden="1" customHeight="1" x14ac:dyDescent="0.3">
      <c r="A62" s="148"/>
      <c r="B62" s="214" t="str">
        <f>+Translation!A108</f>
        <v>interest</v>
      </c>
      <c r="C62" s="214"/>
      <c r="D62" s="214"/>
      <c r="E62" s="214"/>
      <c r="F62" s="214"/>
      <c r="G62" s="214"/>
      <c r="H62" s="214"/>
      <c r="I62" s="214"/>
      <c r="J62" s="214"/>
      <c r="K62" s="214"/>
      <c r="L62" s="143"/>
      <c r="M62" s="329"/>
      <c r="N62" s="329"/>
      <c r="O62" s="329"/>
      <c r="P62" s="33"/>
      <c r="Q62" s="33"/>
      <c r="R62" s="33"/>
      <c r="S62" s="33"/>
      <c r="T62" s="37"/>
      <c r="U62" s="25"/>
      <c r="V62" s="148"/>
      <c r="W62" s="232" t="s">
        <v>438</v>
      </c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43">
        <f>+M62</f>
        <v>0</v>
      </c>
      <c r="AN62" s="243"/>
      <c r="AO62" s="244"/>
    </row>
    <row r="63" spans="1:41" s="5" customFormat="1" ht="16.5" customHeight="1" x14ac:dyDescent="0.3">
      <c r="A63" s="148"/>
      <c r="B63" s="214" t="str">
        <f>+Translation!A109</f>
        <v>Payment/Reimbursement</v>
      </c>
      <c r="C63" s="214"/>
      <c r="D63" s="214"/>
      <c r="E63" s="214"/>
      <c r="F63" s="214"/>
      <c r="G63" s="214"/>
      <c r="H63" s="214"/>
      <c r="I63" s="214"/>
      <c r="J63" s="214"/>
      <c r="K63" s="214"/>
      <c r="L63" s="143"/>
      <c r="M63" s="230">
        <f>+M58-L61-L62</f>
        <v>0</v>
      </c>
      <c r="N63" s="230"/>
      <c r="O63" s="230"/>
      <c r="P63" s="33"/>
      <c r="Q63" s="33"/>
      <c r="R63" s="33"/>
      <c r="S63" s="33"/>
      <c r="T63" s="37"/>
      <c r="U63" s="25"/>
      <c r="V63" s="148"/>
      <c r="W63" s="232" t="s">
        <v>548</v>
      </c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0" t="e">
        <f>+MIN(AD58,Y58,AL58,#REF!)-AM61-AM62</f>
        <v>#REF!</v>
      </c>
      <c r="AN63" s="230"/>
      <c r="AO63" s="231"/>
    </row>
    <row r="64" spans="1:41" s="5" customFormat="1" ht="6.75" customHeight="1" thickBot="1" x14ac:dyDescent="0.3">
      <c r="A64" s="149"/>
      <c r="B64" s="40"/>
      <c r="C64" s="40"/>
      <c r="D64" s="40"/>
      <c r="E64" s="40"/>
      <c r="F64" s="40"/>
      <c r="G64" s="15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151"/>
      <c r="U64" s="25"/>
      <c r="V64" s="149"/>
      <c r="W64" s="40"/>
      <c r="X64" s="40"/>
      <c r="Y64" s="40"/>
      <c r="Z64" s="40"/>
      <c r="AA64" s="40"/>
      <c r="AB64" s="15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151"/>
    </row>
    <row r="65" spans="1:21" s="5" customFormat="1" ht="15" hidden="1" customHeight="1" x14ac:dyDescent="0.25">
      <c r="A65" s="31"/>
      <c r="B65" s="33"/>
      <c r="C65" s="33"/>
      <c r="D65" s="33"/>
      <c r="E65" s="33"/>
      <c r="F65" s="33"/>
      <c r="G65" s="41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4"/>
      <c r="U65" s="25"/>
    </row>
    <row r="66" spans="1:21" s="5" customFormat="1" ht="15" hidden="1" customHeight="1" x14ac:dyDescent="0.25">
      <c r="A66" s="31"/>
      <c r="B66" s="33"/>
      <c r="C66" s="33"/>
      <c r="D66" s="33"/>
      <c r="E66" s="33"/>
      <c r="F66" s="33"/>
      <c r="G66" s="41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25"/>
    </row>
    <row r="67" spans="1:21" s="5" customFormat="1" ht="15" hidden="1" customHeight="1" x14ac:dyDescent="0.25">
      <c r="A67" s="31"/>
      <c r="B67" s="33"/>
      <c r="C67" s="33"/>
      <c r="D67" s="33"/>
      <c r="E67" s="33"/>
      <c r="F67" s="33"/>
      <c r="G67" s="41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25"/>
    </row>
    <row r="68" spans="1:21" s="5" customFormat="1" ht="15" hidden="1" customHeight="1" x14ac:dyDescent="0.25">
      <c r="A68" s="31"/>
      <c r="B68" s="33"/>
      <c r="C68" s="33"/>
      <c r="D68" s="33"/>
      <c r="E68" s="33"/>
      <c r="F68" s="33"/>
      <c r="G68" s="41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25"/>
    </row>
    <row r="69" spans="1:21" s="5" customFormat="1" ht="15" hidden="1" customHeight="1" x14ac:dyDescent="0.25">
      <c r="A69" s="31"/>
      <c r="B69" s="33"/>
      <c r="C69" s="33"/>
      <c r="D69" s="33"/>
      <c r="E69" s="33"/>
      <c r="F69" s="33"/>
      <c r="G69" s="41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25"/>
    </row>
    <row r="70" spans="1:21" s="5" customFormat="1" ht="15" hidden="1" customHeight="1" x14ac:dyDescent="0.25">
      <c r="A70" s="31"/>
      <c r="B70" s="33"/>
      <c r="C70" s="33"/>
      <c r="D70" s="33"/>
      <c r="E70" s="33"/>
      <c r="F70" s="33"/>
      <c r="G70" s="41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25"/>
    </row>
    <row r="71" spans="1:21" s="5" customFormat="1" ht="15" hidden="1" customHeight="1" x14ac:dyDescent="0.25">
      <c r="A71" s="31"/>
      <c r="B71" s="33"/>
      <c r="C71" s="33"/>
      <c r="D71" s="33"/>
      <c r="E71" s="33"/>
      <c r="F71" s="33"/>
      <c r="G71" s="41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25"/>
    </row>
    <row r="72" spans="1:21" s="5" customFormat="1" ht="15" hidden="1" customHeight="1" x14ac:dyDescent="0.25">
      <c r="A72" s="31"/>
      <c r="B72" s="33"/>
      <c r="C72" s="33"/>
      <c r="D72" s="33"/>
      <c r="E72" s="33"/>
      <c r="F72" s="33"/>
      <c r="G72" s="41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25"/>
    </row>
    <row r="73" spans="1:21" s="5" customFormat="1" ht="15" hidden="1" customHeight="1" x14ac:dyDescent="0.25">
      <c r="A73" s="31"/>
      <c r="B73" s="33"/>
      <c r="C73" s="33"/>
      <c r="D73" s="33"/>
      <c r="E73" s="33"/>
      <c r="F73" s="33"/>
      <c r="G73" s="41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25"/>
    </row>
    <row r="74" spans="1:21" s="5" customFormat="1" ht="15" hidden="1" customHeight="1" x14ac:dyDescent="0.25">
      <c r="A74" s="31"/>
      <c r="B74" s="33"/>
      <c r="C74" s="33"/>
      <c r="D74" s="33"/>
      <c r="E74" s="33"/>
      <c r="F74" s="33"/>
      <c r="G74" s="41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25"/>
    </row>
    <row r="75" spans="1:21" s="5" customFormat="1" ht="15" hidden="1" customHeight="1" x14ac:dyDescent="0.25">
      <c r="A75" s="31"/>
      <c r="B75" s="33"/>
      <c r="C75" s="33"/>
      <c r="D75" s="33"/>
      <c r="E75" s="33"/>
      <c r="F75" s="33"/>
      <c r="G75" s="41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25"/>
    </row>
    <row r="76" spans="1:21" s="5" customFormat="1" ht="15" hidden="1" customHeight="1" x14ac:dyDescent="0.25">
      <c r="A76" s="31"/>
      <c r="B76" s="33"/>
      <c r="C76" s="33"/>
      <c r="D76" s="33"/>
      <c r="E76" s="33"/>
      <c r="F76" s="33"/>
      <c r="G76" s="41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25"/>
    </row>
    <row r="77" spans="1:21" s="5" customFormat="1" ht="15" hidden="1" customHeight="1" x14ac:dyDescent="0.25">
      <c r="A77" s="31"/>
      <c r="B77" s="33"/>
      <c r="C77" s="33"/>
      <c r="D77" s="33"/>
      <c r="E77" s="33"/>
      <c r="F77" s="33"/>
      <c r="G77" s="41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25"/>
    </row>
    <row r="78" spans="1:21" s="5" customFormat="1" ht="15" hidden="1" customHeight="1" x14ac:dyDescent="0.25">
      <c r="A78" s="31"/>
      <c r="B78" s="33"/>
      <c r="C78" s="33"/>
      <c r="D78" s="33"/>
      <c r="E78" s="33"/>
      <c r="F78" s="33"/>
      <c r="G78" s="41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25"/>
    </row>
    <row r="79" spans="1:21" s="5" customFormat="1" ht="15" hidden="1" customHeight="1" x14ac:dyDescent="0.25">
      <c r="A79" s="31"/>
      <c r="B79" s="33"/>
      <c r="C79" s="33"/>
      <c r="D79" s="33"/>
      <c r="E79" s="33"/>
      <c r="F79" s="33"/>
      <c r="G79" s="41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25"/>
    </row>
    <row r="80" spans="1:21" s="5" customFormat="1" ht="15" hidden="1" customHeight="1" x14ac:dyDescent="0.25">
      <c r="A80" s="31"/>
      <c r="B80" s="33"/>
      <c r="C80" s="33"/>
      <c r="D80" s="33"/>
      <c r="E80" s="33"/>
      <c r="F80" s="33"/>
      <c r="G80" s="41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25"/>
    </row>
    <row r="81" spans="1:21" s="5" customFormat="1" ht="15" hidden="1" customHeight="1" x14ac:dyDescent="0.25">
      <c r="A81" s="31"/>
      <c r="B81" s="33"/>
      <c r="C81" s="33"/>
      <c r="D81" s="33"/>
      <c r="E81" s="33"/>
      <c r="F81" s="33"/>
      <c r="G81" s="41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25"/>
    </row>
    <row r="82" spans="1:21" s="5" customFormat="1" ht="15" hidden="1" customHeight="1" x14ac:dyDescent="0.25">
      <c r="A82" s="31"/>
      <c r="B82" s="33"/>
      <c r="C82" s="33"/>
      <c r="D82" s="33"/>
      <c r="E82" s="33"/>
      <c r="F82" s="33"/>
      <c r="G82" s="41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25"/>
    </row>
    <row r="83" spans="1:21" s="5" customFormat="1" ht="15" hidden="1" customHeight="1" x14ac:dyDescent="0.25">
      <c r="A83" s="31"/>
      <c r="B83" s="33"/>
      <c r="C83" s="33"/>
      <c r="D83" s="33"/>
      <c r="E83" s="33"/>
      <c r="F83" s="33"/>
      <c r="G83" s="41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25"/>
    </row>
    <row r="84" spans="1:21" s="5" customFormat="1" ht="15" hidden="1" customHeight="1" x14ac:dyDescent="0.25">
      <c r="A84" s="31"/>
      <c r="B84" s="33"/>
      <c r="C84" s="33"/>
      <c r="D84" s="33"/>
      <c r="E84" s="33"/>
      <c r="F84" s="33"/>
      <c r="G84" s="41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25"/>
    </row>
    <row r="85" spans="1:21" s="5" customFormat="1" ht="15" hidden="1" customHeight="1" x14ac:dyDescent="0.25">
      <c r="A85" s="31"/>
      <c r="B85" s="33"/>
      <c r="C85" s="33"/>
      <c r="D85" s="33"/>
      <c r="E85" s="33"/>
      <c r="F85" s="33"/>
      <c r="G85" s="41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25"/>
    </row>
    <row r="86" spans="1:21" s="5" customFormat="1" ht="15" hidden="1" customHeight="1" x14ac:dyDescent="0.25">
      <c r="A86" s="31"/>
      <c r="B86" s="33"/>
      <c r="C86" s="33"/>
      <c r="D86" s="33"/>
      <c r="E86" s="33"/>
      <c r="F86" s="33"/>
      <c r="G86" s="41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25"/>
    </row>
    <row r="87" spans="1:21" s="5" customFormat="1" ht="15" hidden="1" customHeight="1" x14ac:dyDescent="0.25">
      <c r="A87" s="31"/>
      <c r="B87" s="33"/>
      <c r="C87" s="33"/>
      <c r="D87" s="33"/>
      <c r="E87" s="33"/>
      <c r="F87" s="33"/>
      <c r="G87" s="41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25"/>
    </row>
    <row r="88" spans="1:21" s="5" customFormat="1" ht="15" hidden="1" customHeight="1" x14ac:dyDescent="0.25">
      <c r="A88" s="31"/>
      <c r="B88" s="33"/>
      <c r="C88" s="33"/>
      <c r="D88" s="33"/>
      <c r="E88" s="33"/>
      <c r="F88" s="33"/>
      <c r="G88" s="41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25"/>
    </row>
    <row r="89" spans="1:21" s="5" customFormat="1" ht="15" hidden="1" customHeight="1" x14ac:dyDescent="0.25">
      <c r="A89" s="31"/>
      <c r="B89" s="33"/>
      <c r="C89" s="33"/>
      <c r="D89" s="33"/>
      <c r="E89" s="33"/>
      <c r="F89" s="33"/>
      <c r="G89" s="41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25"/>
    </row>
    <row r="90" spans="1:21" s="5" customFormat="1" ht="15" hidden="1" customHeight="1" x14ac:dyDescent="0.25">
      <c r="A90" s="31"/>
      <c r="B90" s="33"/>
      <c r="C90" s="33"/>
      <c r="D90" s="33"/>
      <c r="E90" s="33"/>
      <c r="F90" s="33"/>
      <c r="G90" s="41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25"/>
    </row>
    <row r="91" spans="1:21" s="5" customFormat="1" ht="15" hidden="1" customHeight="1" x14ac:dyDescent="0.25">
      <c r="A91" s="31"/>
      <c r="B91" s="33"/>
      <c r="C91" s="33"/>
      <c r="D91" s="33"/>
      <c r="E91" s="33"/>
      <c r="F91" s="33"/>
      <c r="G91" s="41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25"/>
    </row>
    <row r="92" spans="1:21" s="5" customFormat="1" ht="15" hidden="1" customHeight="1" x14ac:dyDescent="0.25">
      <c r="A92" s="31"/>
      <c r="B92" s="33"/>
      <c r="C92" s="33"/>
      <c r="D92" s="33"/>
      <c r="E92" s="33"/>
      <c r="F92" s="33"/>
      <c r="G92" s="41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25"/>
    </row>
    <row r="93" spans="1:21" s="5" customFormat="1" ht="15" hidden="1" customHeight="1" x14ac:dyDescent="0.25">
      <c r="A93" s="31"/>
      <c r="B93" s="33"/>
      <c r="C93" s="33"/>
      <c r="D93" s="33"/>
      <c r="E93" s="33"/>
      <c r="F93" s="33"/>
      <c r="G93" s="41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25"/>
    </row>
    <row r="94" spans="1:21" s="5" customFormat="1" ht="15" hidden="1" customHeight="1" x14ac:dyDescent="0.25">
      <c r="A94" s="31"/>
      <c r="B94" s="33"/>
      <c r="C94" s="33"/>
      <c r="D94" s="33"/>
      <c r="E94" s="33"/>
      <c r="F94" s="33"/>
      <c r="G94" s="41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25"/>
    </row>
    <row r="95" spans="1:21" s="5" customFormat="1" ht="15" hidden="1" customHeight="1" x14ac:dyDescent="0.25">
      <c r="A95" s="31"/>
      <c r="B95" s="33"/>
      <c r="C95" s="33"/>
      <c r="D95" s="33"/>
      <c r="E95" s="33"/>
      <c r="F95" s="33"/>
      <c r="G95" s="41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25"/>
    </row>
    <row r="96" spans="1:21" s="5" customFormat="1" ht="15" hidden="1" customHeight="1" x14ac:dyDescent="0.25">
      <c r="A96" s="31"/>
      <c r="B96" s="33"/>
      <c r="C96" s="33"/>
      <c r="D96" s="33"/>
      <c r="E96" s="33"/>
      <c r="F96" s="33"/>
      <c r="G96" s="41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25"/>
    </row>
    <row r="97" spans="1:21" s="5" customFormat="1" ht="15" hidden="1" customHeight="1" x14ac:dyDescent="0.25">
      <c r="A97" s="31"/>
      <c r="B97" s="33"/>
      <c r="C97" s="33"/>
      <c r="D97" s="33"/>
      <c r="E97" s="33"/>
      <c r="F97" s="33"/>
      <c r="G97" s="41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25"/>
    </row>
    <row r="98" spans="1:21" s="5" customFormat="1" ht="15" hidden="1" customHeight="1" x14ac:dyDescent="0.25">
      <c r="A98" s="31"/>
      <c r="B98" s="33"/>
      <c r="C98" s="33"/>
      <c r="D98" s="33"/>
      <c r="E98" s="33"/>
      <c r="F98" s="33"/>
      <c r="G98" s="41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25"/>
    </row>
    <row r="99" spans="1:21" s="5" customFormat="1" ht="15" hidden="1" customHeight="1" x14ac:dyDescent="0.25">
      <c r="A99" s="31"/>
      <c r="B99" s="33"/>
      <c r="C99" s="33"/>
      <c r="D99" s="33"/>
      <c r="E99" s="33"/>
      <c r="F99" s="33"/>
      <c r="G99" s="41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25"/>
    </row>
    <row r="100" spans="1:21" s="5" customFormat="1" ht="15" hidden="1" customHeight="1" x14ac:dyDescent="0.25">
      <c r="A100" s="31"/>
      <c r="B100" s="33"/>
      <c r="C100" s="33"/>
      <c r="D100" s="33"/>
      <c r="E100" s="33"/>
      <c r="F100" s="33"/>
      <c r="G100" s="41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25"/>
    </row>
    <row r="101" spans="1:21" s="5" customFormat="1" ht="15" hidden="1" customHeight="1" x14ac:dyDescent="0.25">
      <c r="A101" s="31"/>
      <c r="B101" s="33"/>
      <c r="C101" s="33"/>
      <c r="D101" s="33"/>
      <c r="E101" s="33"/>
      <c r="F101" s="33"/>
      <c r="G101" s="41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25"/>
    </row>
    <row r="102" spans="1:21" s="5" customFormat="1" ht="15" hidden="1" customHeight="1" x14ac:dyDescent="0.25">
      <c r="A102" s="31"/>
      <c r="B102" s="33"/>
      <c r="C102" s="33"/>
      <c r="D102" s="33"/>
      <c r="E102" s="33"/>
      <c r="F102" s="33"/>
      <c r="G102" s="41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25"/>
    </row>
    <row r="103" spans="1:21" s="5" customFormat="1" ht="15" hidden="1" customHeight="1" x14ac:dyDescent="0.25">
      <c r="A103" s="31"/>
      <c r="B103" s="33"/>
      <c r="C103" s="33"/>
      <c r="D103" s="33"/>
      <c r="E103" s="33"/>
      <c r="F103" s="33"/>
      <c r="G103" s="41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25"/>
    </row>
    <row r="104" spans="1:21" s="5" customFormat="1" ht="15" hidden="1" customHeight="1" x14ac:dyDescent="0.25">
      <c r="A104" s="31"/>
      <c r="B104" s="33"/>
      <c r="C104" s="33"/>
      <c r="D104" s="33"/>
      <c r="E104" s="33"/>
      <c r="F104" s="33"/>
      <c r="G104" s="41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25"/>
    </row>
    <row r="105" spans="1:21" s="5" customFormat="1" ht="15" hidden="1" customHeight="1" x14ac:dyDescent="0.25">
      <c r="A105" s="31"/>
      <c r="B105" s="33"/>
      <c r="C105" s="33"/>
      <c r="D105" s="33"/>
      <c r="E105" s="33"/>
      <c r="F105" s="33"/>
      <c r="G105" s="41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25"/>
    </row>
    <row r="106" spans="1:21" ht="6" customHeight="1" x14ac:dyDescent="0.3">
      <c r="A106" s="36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ht="12.75" hidden="1" customHeight="1" x14ac:dyDescent="0.3">
      <c r="B107" s="1"/>
      <c r="C107" s="1"/>
    </row>
    <row r="108" spans="1:21" ht="12.75" hidden="1" customHeight="1" x14ac:dyDescent="0.3">
      <c r="B108" s="1"/>
      <c r="C108" s="1"/>
    </row>
    <row r="109" spans="1:21" ht="12.75" hidden="1" customHeight="1" x14ac:dyDescent="0.3">
      <c r="B109" s="1"/>
      <c r="C109" s="1"/>
    </row>
    <row r="110" spans="1:21" ht="12.75" hidden="1" customHeight="1" x14ac:dyDescent="0.3">
      <c r="B110" s="1"/>
      <c r="C110" s="1"/>
    </row>
    <row r="111" spans="1:21" ht="12.75" hidden="1" customHeight="1" x14ac:dyDescent="0.3"/>
    <row r="112" spans="1:21" ht="12.75" hidden="1" customHeight="1" x14ac:dyDescent="0.3"/>
    <row r="113" ht="12.75" hidden="1" customHeight="1" x14ac:dyDescent="0.3"/>
    <row r="114" ht="12.75" hidden="1" customHeight="1" x14ac:dyDescent="0.3"/>
    <row r="115" ht="12.75" hidden="1" customHeight="1" x14ac:dyDescent="0.3"/>
    <row r="116" ht="12.75" hidden="1" customHeight="1" x14ac:dyDescent="0.3"/>
    <row r="117" ht="12.75" hidden="1" customHeight="1" x14ac:dyDescent="0.3"/>
    <row r="118" ht="12.75" hidden="1" customHeight="1" x14ac:dyDescent="0.3"/>
    <row r="119" ht="12.75" hidden="1" customHeight="1" x14ac:dyDescent="0.3"/>
    <row r="120" ht="12.75" hidden="1" customHeight="1" x14ac:dyDescent="0.3"/>
    <row r="121" ht="12.75" hidden="1" customHeight="1" x14ac:dyDescent="0.3"/>
    <row r="122" ht="12.75" hidden="1" customHeight="1" x14ac:dyDescent="0.3"/>
    <row r="123" ht="12.75" hidden="1" customHeight="1" x14ac:dyDescent="0.3"/>
    <row r="124" ht="12.75" hidden="1" customHeight="1" x14ac:dyDescent="0.3"/>
    <row r="125" ht="12.75" hidden="1" customHeight="1" x14ac:dyDescent="0.3"/>
    <row r="126" ht="12.75" hidden="1" customHeight="1" x14ac:dyDescent="0.3"/>
    <row r="127" ht="12.75" hidden="1" customHeight="1" x14ac:dyDescent="0.3"/>
    <row r="128" ht="12.75" hidden="1" customHeight="1" x14ac:dyDescent="0.3"/>
    <row r="129" ht="12.75" hidden="1" customHeight="1" x14ac:dyDescent="0.3"/>
    <row r="130" ht="12.75" hidden="1" customHeight="1" x14ac:dyDescent="0.3"/>
    <row r="131" ht="12.75" hidden="1" customHeight="1" x14ac:dyDescent="0.3"/>
    <row r="132" ht="12.75" hidden="1" customHeight="1" x14ac:dyDescent="0.3"/>
    <row r="133" ht="12.75" hidden="1" customHeight="1" x14ac:dyDescent="0.3"/>
    <row r="134" ht="12.75" hidden="1" customHeight="1" x14ac:dyDescent="0.3"/>
    <row r="135" ht="12.75" hidden="1" customHeight="1" x14ac:dyDescent="0.3"/>
    <row r="136" ht="12.75" hidden="1" customHeight="1" x14ac:dyDescent="0.3"/>
    <row r="137" ht="12.75" hidden="1" customHeight="1" x14ac:dyDescent="0.3"/>
    <row r="138" ht="12.75" hidden="1" customHeight="1" x14ac:dyDescent="0.3"/>
    <row r="139" ht="12.75" hidden="1" customHeight="1" x14ac:dyDescent="0.3"/>
    <row r="140" ht="12.75" hidden="1" customHeight="1" x14ac:dyDescent="0.3"/>
    <row r="141" ht="12.75" hidden="1" customHeight="1" x14ac:dyDescent="0.3"/>
    <row r="142" ht="12.75" hidden="1" customHeight="1" x14ac:dyDescent="0.3"/>
    <row r="143" ht="12.75" hidden="1" customHeight="1" x14ac:dyDescent="0.3"/>
    <row r="144" ht="12.75" hidden="1" customHeight="1" x14ac:dyDescent="0.3"/>
    <row r="145" ht="12.75" hidden="1" customHeight="1" x14ac:dyDescent="0.3"/>
    <row r="146" ht="12.75" hidden="1" customHeight="1" x14ac:dyDescent="0.3"/>
    <row r="147" ht="12.75" hidden="1" customHeight="1" x14ac:dyDescent="0.3"/>
    <row r="148" ht="12.75" hidden="1" customHeight="1" x14ac:dyDescent="0.3"/>
    <row r="149" ht="12.75" hidden="1" customHeight="1" x14ac:dyDescent="0.3"/>
    <row r="150" ht="12.75" hidden="1" customHeight="1" x14ac:dyDescent="0.3"/>
    <row r="151" ht="12.75" hidden="1" customHeight="1" x14ac:dyDescent="0.3"/>
    <row r="152" ht="12.75" hidden="1" customHeight="1" x14ac:dyDescent="0.3"/>
    <row r="153" ht="12.75" hidden="1" customHeight="1" x14ac:dyDescent="0.3"/>
    <row r="154" ht="12.75" hidden="1" customHeight="1" x14ac:dyDescent="0.3"/>
    <row r="155" ht="12.75" hidden="1" customHeight="1" x14ac:dyDescent="0.3"/>
    <row r="156" ht="12.75" hidden="1" customHeight="1" x14ac:dyDescent="0.3"/>
    <row r="157" ht="12.75" hidden="1" customHeight="1" x14ac:dyDescent="0.3"/>
    <row r="158" ht="12.75" hidden="1" customHeight="1" x14ac:dyDescent="0.3"/>
    <row r="159" ht="12.75" hidden="1" customHeight="1" x14ac:dyDescent="0.3"/>
    <row r="160" ht="12.75" hidden="1" customHeight="1" x14ac:dyDescent="0.3"/>
    <row r="161" ht="12.75" hidden="1" customHeight="1" x14ac:dyDescent="0.3"/>
    <row r="162" ht="12.75" hidden="1" customHeight="1" x14ac:dyDescent="0.3"/>
    <row r="163" ht="12.75" hidden="1" customHeight="1" x14ac:dyDescent="0.3"/>
    <row r="164" ht="12.75" hidden="1" customHeight="1" x14ac:dyDescent="0.3"/>
    <row r="165" ht="12.75" hidden="1" customHeight="1" x14ac:dyDescent="0.3"/>
    <row r="166" ht="12.75" hidden="1" customHeight="1" x14ac:dyDescent="0.3"/>
    <row r="167" ht="12.75" hidden="1" customHeight="1" x14ac:dyDescent="0.3"/>
    <row r="168" ht="12.75" hidden="1" customHeight="1" x14ac:dyDescent="0.3"/>
    <row r="169" ht="12.75" customHeight="1" x14ac:dyDescent="0.3"/>
  </sheetData>
  <sheetProtection password="B1CD" sheet="1" objects="1" scenarios="1"/>
  <mergeCells count="162">
    <mergeCell ref="I58:K58"/>
    <mergeCell ref="D49:G50"/>
    <mergeCell ref="I49:K50"/>
    <mergeCell ref="I46:K46"/>
    <mergeCell ref="A48:T48"/>
    <mergeCell ref="D53:G54"/>
    <mergeCell ref="A49:C50"/>
    <mergeCell ref="M49:O50"/>
    <mergeCell ref="A58:C58"/>
    <mergeCell ref="M53:O54"/>
    <mergeCell ref="M55:O56"/>
    <mergeCell ref="A52:T52"/>
    <mergeCell ref="M58:O58"/>
    <mergeCell ref="I55:K56"/>
    <mergeCell ref="I53:K54"/>
    <mergeCell ref="D55:G56"/>
    <mergeCell ref="A47:T47"/>
    <mergeCell ref="A51:T51"/>
    <mergeCell ref="M46:O46"/>
    <mergeCell ref="A57:T57"/>
    <mergeCell ref="A14:C14"/>
    <mergeCell ref="A20:C20"/>
    <mergeCell ref="D15:E15"/>
    <mergeCell ref="F15:T15"/>
    <mergeCell ref="A44:T44"/>
    <mergeCell ref="B38:G38"/>
    <mergeCell ref="I38:O38"/>
    <mergeCell ref="B39:G39"/>
    <mergeCell ref="I39:O39"/>
    <mergeCell ref="A33:C34"/>
    <mergeCell ref="D33:G34"/>
    <mergeCell ref="I33:O34"/>
    <mergeCell ref="A36:C36"/>
    <mergeCell ref="D36:G36"/>
    <mergeCell ref="I36:O36"/>
    <mergeCell ref="A35:T35"/>
    <mergeCell ref="F14:Q14"/>
    <mergeCell ref="M62:O62"/>
    <mergeCell ref="M63:O63"/>
    <mergeCell ref="D16:E16"/>
    <mergeCell ref="F16:T16"/>
    <mergeCell ref="A15:C15"/>
    <mergeCell ref="A16:C16"/>
    <mergeCell ref="A17:C17"/>
    <mergeCell ref="D17:E17"/>
    <mergeCell ref="F17:T17"/>
    <mergeCell ref="A22:T22"/>
    <mergeCell ref="D23:O23"/>
    <mergeCell ref="D24:G24"/>
    <mergeCell ref="I24:O24"/>
    <mergeCell ref="A25:T25"/>
    <mergeCell ref="A26:T26"/>
    <mergeCell ref="A27:C28"/>
    <mergeCell ref="M61:O61"/>
    <mergeCell ref="B40:G40"/>
    <mergeCell ref="I40:O40"/>
    <mergeCell ref="A53:C54"/>
    <mergeCell ref="A55:C56"/>
    <mergeCell ref="D45:O45"/>
    <mergeCell ref="D46:G46"/>
    <mergeCell ref="D58:G58"/>
    <mergeCell ref="AD36:AJ36"/>
    <mergeCell ref="A6:T6"/>
    <mergeCell ref="D27:G28"/>
    <mergeCell ref="I27:O28"/>
    <mergeCell ref="A29:T29"/>
    <mergeCell ref="A30:T30"/>
    <mergeCell ref="A31:C32"/>
    <mergeCell ref="D31:G32"/>
    <mergeCell ref="I31:O32"/>
    <mergeCell ref="A18:C18"/>
    <mergeCell ref="D18:E18"/>
    <mergeCell ref="F18:T18"/>
    <mergeCell ref="A19:C19"/>
    <mergeCell ref="F12:T12"/>
    <mergeCell ref="D12:E12"/>
    <mergeCell ref="D14:E14"/>
    <mergeCell ref="D19:E19"/>
    <mergeCell ref="F19:T19"/>
    <mergeCell ref="A7:T7"/>
    <mergeCell ref="A8:T8"/>
    <mergeCell ref="A9:T9"/>
    <mergeCell ref="D20:T20"/>
    <mergeCell ref="D11:E11"/>
    <mergeCell ref="F11:T11"/>
    <mergeCell ref="W38:AB38"/>
    <mergeCell ref="AD38:AJ38"/>
    <mergeCell ref="AL46:AM46"/>
    <mergeCell ref="AN46:AO46"/>
    <mergeCell ref="V22:AO22"/>
    <mergeCell ref="Y23:AJ23"/>
    <mergeCell ref="Y24:AB24"/>
    <mergeCell ref="AD24:AJ24"/>
    <mergeCell ref="V25:AO25"/>
    <mergeCell ref="V26:AO26"/>
    <mergeCell ref="V27:X28"/>
    <mergeCell ref="Y27:AB28"/>
    <mergeCell ref="AD27:AJ28"/>
    <mergeCell ref="V29:AO29"/>
    <mergeCell ref="V35:AO35"/>
    <mergeCell ref="V30:AO30"/>
    <mergeCell ref="V31:X32"/>
    <mergeCell ref="Y31:AB32"/>
    <mergeCell ref="AD31:AJ32"/>
    <mergeCell ref="V33:X34"/>
    <mergeCell ref="Y33:AB34"/>
    <mergeCell ref="AD33:AJ34"/>
    <mergeCell ref="V36:X36"/>
    <mergeCell ref="Y36:AB36"/>
    <mergeCell ref="W39:AB39"/>
    <mergeCell ref="AD39:AJ39"/>
    <mergeCell ref="W40:AB40"/>
    <mergeCell ref="AD40:AJ40"/>
    <mergeCell ref="V44:AO44"/>
    <mergeCell ref="V58:X58"/>
    <mergeCell ref="Y58:AB58"/>
    <mergeCell ref="AD58:AF58"/>
    <mergeCell ref="V57:AO57"/>
    <mergeCell ref="Y45:AJ45"/>
    <mergeCell ref="Y46:AB46"/>
    <mergeCell ref="AD46:AF46"/>
    <mergeCell ref="W62:AL62"/>
    <mergeCell ref="W61:AL61"/>
    <mergeCell ref="V55:X56"/>
    <mergeCell ref="Y55:AB56"/>
    <mergeCell ref="AH58:AJ58"/>
    <mergeCell ref="AH46:AJ46"/>
    <mergeCell ref="V47:AO47"/>
    <mergeCell ref="V52:AO52"/>
    <mergeCell ref="V53:X54"/>
    <mergeCell ref="Y53:AB54"/>
    <mergeCell ref="AD53:AF54"/>
    <mergeCell ref="AH53:AJ54"/>
    <mergeCell ref="V48:AO48"/>
    <mergeCell ref="V49:X50"/>
    <mergeCell ref="Y49:AB50"/>
    <mergeCell ref="AD49:AF50"/>
    <mergeCell ref="AH49:AJ50"/>
    <mergeCell ref="D13:E13"/>
    <mergeCell ref="F13:T13"/>
    <mergeCell ref="A13:C13"/>
    <mergeCell ref="B61:K61"/>
    <mergeCell ref="B62:K62"/>
    <mergeCell ref="B63:K63"/>
    <mergeCell ref="A60:T60"/>
    <mergeCell ref="V60:AO60"/>
    <mergeCell ref="AL49:AM50"/>
    <mergeCell ref="AN49:AO50"/>
    <mergeCell ref="AL53:AM54"/>
    <mergeCell ref="AN53:AO54"/>
    <mergeCell ref="AL55:AM56"/>
    <mergeCell ref="AN55:AO56"/>
    <mergeCell ref="AL58:AM58"/>
    <mergeCell ref="AN58:AO58"/>
    <mergeCell ref="AM63:AO63"/>
    <mergeCell ref="W63:AL63"/>
    <mergeCell ref="AD55:AF56"/>
    <mergeCell ref="AH55:AJ56"/>
    <mergeCell ref="V6:AO20"/>
    <mergeCell ref="AM61:AO61"/>
    <mergeCell ref="AM62:AO62"/>
    <mergeCell ref="V51:AO51"/>
  </mergeCells>
  <conditionalFormatting sqref="A22:T41">
    <cfRule type="expression" dxfId="240" priority="2">
      <formula>$D$17="Final"</formula>
    </cfRule>
  </conditionalFormatting>
  <conditionalFormatting sqref="A44:T64">
    <cfRule type="expression" dxfId="239" priority="1">
      <formula>$D$17="Progress"</formula>
    </cfRule>
  </conditionalFormatting>
  <dataValidations count="5">
    <dataValidation type="textLength" operator="lessThan" allowBlank="1" showInputMessage="1" showErrorMessage="1" sqref="F11 D19:F19 F18">
      <formula1>8</formula1>
    </dataValidation>
    <dataValidation type="list" showInputMessage="1" showErrorMessage="1" sqref="D14:E14">
      <formula1>$S$14:$T$14</formula1>
    </dataValidation>
    <dataValidation type="list" allowBlank="1" showInputMessage="1" showErrorMessage="1" sqref="D12:E12">
      <formula1>" ,KA,SSA"</formula1>
    </dataValidation>
    <dataValidation showInputMessage="1" showErrorMessage="1" sqref="D18:E18 D15:E16"/>
    <dataValidation type="list" allowBlank="1" showInputMessage="1" showErrorMessage="1" sqref="D13:E13">
      <formula1>"Lot1,Lot2,Lot3"</formula1>
    </dataValidation>
  </dataValidations>
  <printOptions horizontalCentered="1"/>
  <pageMargins left="0.25" right="0.25" top="0.75" bottom="0.75" header="0.3" footer="0.3"/>
  <pageSetup paperSize="9" scale="58" orientation="landscape" r:id="rId1"/>
  <headerFooter>
    <oddFooter>&amp;CPage &amp;P of 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Translation!$A$94:$A$95</xm:f>
          </x14:formula1>
          <xm:sqref>D17:E17</xm:sqref>
        </x14:dataValidation>
        <x14:dataValidation type="list" allowBlank="1" showInputMessage="1" showErrorMessage="1">
          <x14:formula1>
            <xm:f>Translation!$A$4:$D$4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V97"/>
  <sheetViews>
    <sheetView workbookViewId="0">
      <selection activeCell="G23" sqref="G23:I23"/>
    </sheetView>
  </sheetViews>
  <sheetFormatPr defaultColWidth="0" defaultRowHeight="0" customHeight="1" zeroHeight="1" x14ac:dyDescent="0.3"/>
  <cols>
    <col min="1" max="1" width="4.5546875" style="1" customWidth="1"/>
    <col min="2" max="2" width="13.6640625" style="3" customWidth="1"/>
    <col min="3" max="3" width="12.109375" style="3" customWidth="1"/>
    <col min="4" max="4" width="11" style="1" customWidth="1"/>
    <col min="5" max="5" width="10" style="1" customWidth="1"/>
    <col min="6" max="6" width="1.44140625" style="1" customWidth="1"/>
    <col min="7" max="7" width="10.109375" style="1" customWidth="1"/>
    <col min="8" max="8" width="1.33203125" style="1" customWidth="1"/>
    <col min="9" max="9" width="5.5546875" style="1" customWidth="1"/>
    <col min="10" max="10" width="1.109375" style="1" customWidth="1"/>
    <col min="11" max="11" width="10.109375" style="1" bestFit="1" customWidth="1"/>
    <col min="12" max="12" width="1.33203125" style="1" customWidth="1"/>
    <col min="13" max="13" width="5.88671875" style="1" customWidth="1"/>
    <col min="14" max="14" width="1.6640625" style="1" customWidth="1"/>
    <col min="15" max="15" width="10.109375" style="1" bestFit="1" customWidth="1"/>
    <col min="16" max="16" width="1.44140625" style="1" customWidth="1"/>
    <col min="17" max="17" width="5.6640625" style="1" customWidth="1"/>
    <col min="18" max="18" width="1.5546875" style="1" customWidth="1"/>
    <col min="19" max="19" width="10.109375" style="1" bestFit="1" customWidth="1"/>
    <col min="20" max="20" width="10.5546875" style="1" customWidth="1"/>
    <col min="21" max="21" width="1.33203125" style="1" customWidth="1"/>
    <col min="22" max="22" width="10.109375" style="1" hidden="1" customWidth="1"/>
    <col min="23" max="23" width="1.33203125" style="1" hidden="1" customWidth="1"/>
    <col min="24" max="24" width="5.5546875" style="1" hidden="1" customWidth="1"/>
    <col min="25" max="25" width="1.109375" style="1" hidden="1" customWidth="1"/>
    <col min="26" max="26" width="10.109375" style="1" hidden="1" customWidth="1"/>
    <col min="27" max="27" width="1.33203125" style="1" hidden="1" customWidth="1"/>
    <col min="28" max="28" width="5.5546875" style="1" hidden="1" customWidth="1"/>
    <col min="29" max="29" width="1.109375" style="1" hidden="1" customWidth="1"/>
    <col min="30" max="30" width="10.109375" style="1" hidden="1" customWidth="1"/>
    <col min="31" max="31" width="1.33203125" style="1" hidden="1" customWidth="1"/>
    <col min="32" max="32" width="5.88671875" style="1" hidden="1" customWidth="1"/>
    <col min="33" max="33" width="1.6640625" style="1" hidden="1" customWidth="1"/>
    <col min="34" max="34" width="10.109375" style="1" hidden="1" customWidth="1"/>
    <col min="35" max="35" width="1.33203125" style="1" hidden="1" customWidth="1"/>
    <col min="36" max="36" width="5.5546875" style="1" hidden="1" customWidth="1"/>
    <col min="37" max="37" width="1.109375" style="1" hidden="1" customWidth="1"/>
    <col min="38" max="38" width="10.109375" style="1" hidden="1" customWidth="1"/>
    <col min="39" max="39" width="1.44140625" style="1" hidden="1" customWidth="1"/>
    <col min="40" max="40" width="5.6640625" style="1" hidden="1" customWidth="1"/>
    <col min="41" max="41" width="1.5546875" style="1" hidden="1" customWidth="1"/>
    <col min="42" max="42" width="10.109375" style="1" hidden="1" customWidth="1"/>
    <col min="43" max="43" width="1.33203125" style="1" hidden="1" customWidth="1"/>
    <col min="44" max="44" width="5.5546875" style="1" hidden="1" customWidth="1"/>
    <col min="45" max="45" width="1.109375" style="1" hidden="1" customWidth="1"/>
    <col min="46" max="46" width="10.109375" style="1" hidden="1" customWidth="1"/>
    <col min="47" max="47" width="10.5546875" style="1" hidden="1" customWidth="1"/>
    <col min="48" max="48" width="1" style="1" hidden="1" customWidth="1"/>
    <col min="49" max="16384" width="0" style="1" hidden="1"/>
  </cols>
  <sheetData>
    <row r="1" spans="1:47" s="5" customFormat="1" ht="4.5" customHeight="1" thickBot="1" x14ac:dyDescent="0.3">
      <c r="A1" s="25"/>
      <c r="B1" s="25"/>
      <c r="C1" s="25"/>
      <c r="D1" s="25"/>
      <c r="E1" s="25"/>
      <c r="F1" s="25"/>
      <c r="G1" s="30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30"/>
      <c r="W1" s="25"/>
      <c r="X1" s="25"/>
      <c r="Y1" s="25"/>
      <c r="Z1" s="30"/>
      <c r="AA1" s="25"/>
      <c r="AB1" s="25"/>
      <c r="AC1" s="25"/>
      <c r="AD1" s="25"/>
      <c r="AE1" s="25"/>
      <c r="AF1" s="25"/>
      <c r="AG1" s="25"/>
      <c r="AH1" s="30"/>
      <c r="AI1" s="25"/>
      <c r="AJ1" s="25"/>
      <c r="AK1" s="25"/>
      <c r="AL1" s="25"/>
      <c r="AM1" s="25"/>
      <c r="AN1" s="25"/>
      <c r="AO1" s="25"/>
      <c r="AP1" s="30"/>
      <c r="AQ1" s="25"/>
      <c r="AR1" s="25"/>
      <c r="AS1" s="25"/>
      <c r="AT1" s="25"/>
      <c r="AU1" s="25"/>
    </row>
    <row r="2" spans="1:47" s="5" customFormat="1" ht="16.5" customHeight="1" thickBot="1" x14ac:dyDescent="0.3">
      <c r="A2" s="380" t="str">
        <f>+Translation!A40</f>
        <v>Part II - Distribution of grant by organisation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2"/>
      <c r="U2" s="25"/>
      <c r="V2" s="351" t="s">
        <v>465</v>
      </c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</row>
    <row r="3" spans="1:47" s="5" customFormat="1" ht="6" customHeight="1" x14ac:dyDescent="0.25">
      <c r="A3" s="31"/>
      <c r="B3" s="33"/>
      <c r="C3" s="33"/>
      <c r="D3" s="33"/>
      <c r="E3" s="33"/>
      <c r="F3" s="33"/>
      <c r="G3" s="41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  <c r="U3" s="25"/>
      <c r="V3" s="350" t="s">
        <v>530</v>
      </c>
      <c r="W3" s="350"/>
      <c r="X3" s="350"/>
      <c r="Y3" s="33"/>
      <c r="Z3" s="350" t="s">
        <v>539</v>
      </c>
      <c r="AA3" s="350"/>
      <c r="AB3" s="350"/>
      <c r="AC3" s="33"/>
      <c r="AD3" s="352" t="s">
        <v>531</v>
      </c>
      <c r="AE3" s="353"/>
      <c r="AF3" s="354"/>
      <c r="AG3" s="33"/>
      <c r="AH3" s="349" t="s">
        <v>540</v>
      </c>
      <c r="AI3" s="349"/>
      <c r="AJ3" s="349"/>
      <c r="AK3" s="33"/>
      <c r="AL3" s="348" t="s">
        <v>532</v>
      </c>
      <c r="AM3" s="348"/>
      <c r="AN3" s="348"/>
      <c r="AO3" s="33"/>
      <c r="AP3" s="348" t="s">
        <v>541</v>
      </c>
      <c r="AQ3" s="348"/>
      <c r="AR3" s="348"/>
      <c r="AS3" s="33"/>
      <c r="AT3" s="361" t="s">
        <v>533</v>
      </c>
      <c r="AU3" s="361"/>
    </row>
    <row r="4" spans="1:47" s="5" customFormat="1" ht="14.25" customHeight="1" x14ac:dyDescent="0.25">
      <c r="A4" s="31"/>
      <c r="B4" s="383" t="str">
        <f>+Translation!A41</f>
        <v xml:space="preserve">Partner </v>
      </c>
      <c r="C4" s="384"/>
      <c r="D4" s="384"/>
      <c r="E4" s="385"/>
      <c r="F4" s="33"/>
      <c r="G4" s="386" t="str">
        <f>+Translation!A44</f>
        <v>Staff costs</v>
      </c>
      <c r="H4" s="386"/>
      <c r="I4" s="386"/>
      <c r="J4" s="33"/>
      <c r="K4" s="386" t="str">
        <f>+Translation!A45</f>
        <v>Travel costs</v>
      </c>
      <c r="L4" s="386"/>
      <c r="M4" s="386"/>
      <c r="N4" s="33"/>
      <c r="O4" s="386" t="str">
        <f>+Translation!A46</f>
        <v>Subsistence costs</v>
      </c>
      <c r="P4" s="386"/>
      <c r="Q4" s="386"/>
      <c r="R4" s="33"/>
      <c r="S4" s="386" t="str">
        <f>+Translation!A47</f>
        <v>EU grant</v>
      </c>
      <c r="T4" s="387"/>
      <c r="U4" s="25"/>
      <c r="V4" s="350"/>
      <c r="W4" s="350"/>
      <c r="X4" s="350"/>
      <c r="Y4" s="33"/>
      <c r="Z4" s="350"/>
      <c r="AA4" s="350"/>
      <c r="AB4" s="350"/>
      <c r="AC4" s="33"/>
      <c r="AD4" s="355"/>
      <c r="AE4" s="356"/>
      <c r="AF4" s="357"/>
      <c r="AG4" s="33"/>
      <c r="AH4" s="349"/>
      <c r="AI4" s="349"/>
      <c r="AJ4" s="349"/>
      <c r="AK4" s="33"/>
      <c r="AL4" s="348"/>
      <c r="AM4" s="348"/>
      <c r="AN4" s="348"/>
      <c r="AO4" s="33"/>
      <c r="AP4" s="348"/>
      <c r="AQ4" s="348"/>
      <c r="AR4" s="348"/>
      <c r="AS4" s="33"/>
      <c r="AT4" s="361"/>
      <c r="AU4" s="361"/>
    </row>
    <row r="5" spans="1:47" ht="15.75" customHeight="1" x14ac:dyDescent="0.3">
      <c r="A5" s="42"/>
      <c r="B5" s="383" t="str">
        <f>+Translation!A42</f>
        <v>Name</v>
      </c>
      <c r="C5" s="385"/>
      <c r="D5" s="386" t="str">
        <f>+Translation!A43</f>
        <v>Country</v>
      </c>
      <c r="E5" s="386"/>
      <c r="F5" s="36"/>
      <c r="G5" s="386"/>
      <c r="H5" s="386"/>
      <c r="I5" s="386"/>
      <c r="J5" s="36"/>
      <c r="K5" s="386"/>
      <c r="L5" s="386"/>
      <c r="M5" s="386"/>
      <c r="N5" s="36"/>
      <c r="O5" s="386"/>
      <c r="P5" s="386"/>
      <c r="Q5" s="386"/>
      <c r="R5" s="36"/>
      <c r="S5" s="386"/>
      <c r="T5" s="387"/>
      <c r="U5" s="36"/>
      <c r="V5" s="350"/>
      <c r="W5" s="350"/>
      <c r="X5" s="350"/>
      <c r="Y5" s="36"/>
      <c r="Z5" s="350"/>
      <c r="AA5" s="350"/>
      <c r="AB5" s="350"/>
      <c r="AC5" s="36"/>
      <c r="AD5" s="358"/>
      <c r="AE5" s="359"/>
      <c r="AF5" s="360"/>
      <c r="AG5" s="36"/>
      <c r="AH5" s="349"/>
      <c r="AI5" s="349"/>
      <c r="AJ5" s="349"/>
      <c r="AK5" s="36"/>
      <c r="AL5" s="348"/>
      <c r="AM5" s="348"/>
      <c r="AN5" s="348"/>
      <c r="AO5" s="36"/>
      <c r="AP5" s="348"/>
      <c r="AQ5" s="348"/>
      <c r="AR5" s="348"/>
      <c r="AS5" s="36"/>
      <c r="AT5" s="361"/>
      <c r="AU5" s="361"/>
    </row>
    <row r="6" spans="1:47" ht="16.5" customHeight="1" x14ac:dyDescent="0.3">
      <c r="A6" s="10" t="s">
        <v>19</v>
      </c>
      <c r="B6" s="376"/>
      <c r="C6" s="377"/>
      <c r="D6" s="378"/>
      <c r="E6" s="379"/>
      <c r="F6" s="36"/>
      <c r="G6" s="233">
        <f>+IFERROR(SUMIF('III. Project implementation sup'!$A$4:$A$544,'II.Distribution of grant'!A6,'III. Project implementation sup'!$W$4:$W$544),"")</f>
        <v>0</v>
      </c>
      <c r="H6" s="233"/>
      <c r="I6" s="233"/>
      <c r="J6" s="36"/>
      <c r="K6" s="233">
        <f ca="1">+SUMIF('IV. Mobility activities'!$A$12:$R$61,A6,'IV. Mobility activities'!$L$12:$L$61)</f>
        <v>0</v>
      </c>
      <c r="L6" s="233"/>
      <c r="M6" s="233"/>
      <c r="N6" s="36"/>
      <c r="O6" s="233">
        <f ca="1">+SUMIF('IV. Mobility activities'!$A$12:$R$61,A6,'IV. Mobility activities'!$R$12:$R$61)</f>
        <v>0</v>
      </c>
      <c r="P6" s="233"/>
      <c r="Q6" s="233"/>
      <c r="R6" s="36"/>
      <c r="S6" s="233">
        <f t="shared" ref="S6:S45" ca="1" si="0">+O6+K6+G6</f>
        <v>0</v>
      </c>
      <c r="T6" s="365"/>
      <c r="U6" s="36"/>
      <c r="V6" s="233">
        <f>+IFERROR(SUMIF('III. Project implementation sup'!$A$4:$A$544,'II.Distribution of grant'!A6,'III. Project implementation sup'!$AW$4:$AW$544),"")</f>
        <v>0</v>
      </c>
      <c r="W6" s="233"/>
      <c r="X6" s="233"/>
      <c r="Y6" s="36"/>
      <c r="Z6" s="233">
        <f>+G6-V6</f>
        <v>0</v>
      </c>
      <c r="AA6" s="233"/>
      <c r="AB6" s="233"/>
      <c r="AC6" s="36"/>
      <c r="AD6" s="362">
        <f ca="1">+SUMIF('IV. Mobility activities'!$A$12:$R$61,A6,'IV. Mobility activities'!$Y$12:$Y$61)</f>
        <v>0</v>
      </c>
      <c r="AE6" s="363"/>
      <c r="AF6" s="364"/>
      <c r="AG6" s="36"/>
      <c r="AH6" s="233">
        <f ca="1">+K6-AD6</f>
        <v>0</v>
      </c>
      <c r="AI6" s="233"/>
      <c r="AJ6" s="233"/>
      <c r="AK6" s="36"/>
      <c r="AL6" s="233">
        <f ca="1">+SUMIF('IV. Mobility activities'!$A$12:$R$61,A6,'IV. Mobility activities'!$AC$12:$AC$61)</f>
        <v>0</v>
      </c>
      <c r="AM6" s="233"/>
      <c r="AN6" s="233"/>
      <c r="AO6" s="36"/>
      <c r="AP6" s="233">
        <f ca="1">+O6-AL6</f>
        <v>0</v>
      </c>
      <c r="AQ6" s="233"/>
      <c r="AR6" s="233"/>
      <c r="AS6" s="36"/>
      <c r="AT6" s="233">
        <f t="shared" ref="AT6:AT45" ca="1" si="1">+V6+AD6+AL6</f>
        <v>0</v>
      </c>
      <c r="AU6" s="365"/>
    </row>
    <row r="7" spans="1:47" ht="16.5" customHeight="1" x14ac:dyDescent="0.3">
      <c r="A7" s="10" t="s">
        <v>20</v>
      </c>
      <c r="B7" s="376"/>
      <c r="C7" s="377"/>
      <c r="D7" s="378"/>
      <c r="E7" s="379"/>
      <c r="F7" s="36"/>
      <c r="G7" s="233">
        <f>+IFERROR(SUMIF('III. Project implementation sup'!$A$4:$A$544,'II.Distribution of grant'!A7,'III. Project implementation sup'!$W$4:$W$544),"")</f>
        <v>0</v>
      </c>
      <c r="H7" s="233"/>
      <c r="I7" s="233"/>
      <c r="J7" s="36"/>
      <c r="K7" s="233">
        <f ca="1">+SUMIF('IV. Mobility activities'!$A$12:$R$61,A7,'IV. Mobility activities'!$L$12:$L$61)</f>
        <v>0</v>
      </c>
      <c r="L7" s="233"/>
      <c r="M7" s="233"/>
      <c r="N7" s="36"/>
      <c r="O7" s="233">
        <f ca="1">+SUMIF('IV. Mobility activities'!$A$12:$R$61,A7,'IV. Mobility activities'!$R$12:$R$61)</f>
        <v>0</v>
      </c>
      <c r="P7" s="233"/>
      <c r="Q7" s="233"/>
      <c r="R7" s="36"/>
      <c r="S7" s="233">
        <f t="shared" ca="1" si="0"/>
        <v>0</v>
      </c>
      <c r="T7" s="365"/>
      <c r="U7" s="36"/>
      <c r="V7" s="233">
        <f>+IFERROR(SUMIF('III. Project implementation sup'!$A$4:$A$544,'II.Distribution of grant'!A7,'III. Project implementation sup'!$AW$4:$AW$544),"")</f>
        <v>0</v>
      </c>
      <c r="W7" s="233"/>
      <c r="X7" s="233"/>
      <c r="Y7" s="36"/>
      <c r="Z7" s="233">
        <f>+IFERROR(SUMIF('III. Project implementation sup'!$A$4:$A$544,'II.Distribution of grant'!E7,'III. Project implementation sup'!$AW$4:$AW$544),"")</f>
        <v>0</v>
      </c>
      <c r="AA7" s="233"/>
      <c r="AB7" s="233"/>
      <c r="AC7" s="36"/>
      <c r="AD7" s="362">
        <f ca="1">+SUMIF('IV. Mobility activities'!$A$12:$R$61,A7,'IV. Mobility activities'!$Y$12:$Y$61)</f>
        <v>0</v>
      </c>
      <c r="AE7" s="363"/>
      <c r="AF7" s="364"/>
      <c r="AG7" s="36"/>
      <c r="AH7" s="233">
        <f t="shared" ref="AH7:AH45" ca="1" si="2">+K7-AD7</f>
        <v>0</v>
      </c>
      <c r="AI7" s="233"/>
      <c r="AJ7" s="233"/>
      <c r="AK7" s="36"/>
      <c r="AL7" s="233">
        <f ca="1">+SUMIF('IV. Mobility activities'!$A$12:$R$61,A7,'IV. Mobility activities'!$AC$12:$AC$61)</f>
        <v>0</v>
      </c>
      <c r="AM7" s="233"/>
      <c r="AN7" s="233"/>
      <c r="AO7" s="36"/>
      <c r="AP7" s="233">
        <f t="shared" ref="AP7:AP45" ca="1" si="3">+O7-AL7</f>
        <v>0</v>
      </c>
      <c r="AQ7" s="233"/>
      <c r="AR7" s="233"/>
      <c r="AS7" s="36"/>
      <c r="AT7" s="233">
        <f t="shared" ca="1" si="1"/>
        <v>0</v>
      </c>
      <c r="AU7" s="365"/>
    </row>
    <row r="8" spans="1:47" ht="16.5" customHeight="1" x14ac:dyDescent="0.3">
      <c r="A8" s="10" t="s">
        <v>21</v>
      </c>
      <c r="B8" s="376"/>
      <c r="C8" s="377"/>
      <c r="D8" s="378"/>
      <c r="E8" s="379"/>
      <c r="F8" s="36"/>
      <c r="G8" s="233">
        <f>+IFERROR(SUMIF('III. Project implementation sup'!$A$4:$A$544,'II.Distribution of grant'!A8,'III. Project implementation sup'!$W$4:$W$544),"")</f>
        <v>0</v>
      </c>
      <c r="H8" s="233"/>
      <c r="I8" s="233"/>
      <c r="J8" s="36"/>
      <c r="K8" s="233">
        <f ca="1">+SUMIF('IV. Mobility activities'!$A$12:$R$61,A8,'IV. Mobility activities'!$L$12:$L$61)</f>
        <v>0</v>
      </c>
      <c r="L8" s="233"/>
      <c r="M8" s="233"/>
      <c r="N8" s="36"/>
      <c r="O8" s="233">
        <f ca="1">+SUMIF('IV. Mobility activities'!$A$12:$R$61,A8,'IV. Mobility activities'!$R$12:$R$61)</f>
        <v>0</v>
      </c>
      <c r="P8" s="233"/>
      <c r="Q8" s="233"/>
      <c r="R8" s="36"/>
      <c r="S8" s="233">
        <f t="shared" ca="1" si="0"/>
        <v>0</v>
      </c>
      <c r="T8" s="365"/>
      <c r="U8" s="36"/>
      <c r="V8" s="233">
        <f>+IFERROR(SUMIF('III. Project implementation sup'!$A$4:$A$544,'II.Distribution of grant'!A8,'III. Project implementation sup'!$AW$4:$AW$544),"")</f>
        <v>0</v>
      </c>
      <c r="W8" s="233"/>
      <c r="X8" s="233"/>
      <c r="Y8" s="36"/>
      <c r="Z8" s="233">
        <f>+IFERROR(SUMIF('III. Project implementation sup'!$A$4:$A$544,'II.Distribution of grant'!E8,'III. Project implementation sup'!$AW$4:$AW$544),"")</f>
        <v>0</v>
      </c>
      <c r="AA8" s="233"/>
      <c r="AB8" s="233"/>
      <c r="AC8" s="36"/>
      <c r="AD8" s="362">
        <f ca="1">+SUMIF('IV. Mobility activities'!$A$12:$R$61,A8,'IV. Mobility activities'!$Y$12:$Y$61)</f>
        <v>0</v>
      </c>
      <c r="AE8" s="363"/>
      <c r="AF8" s="364"/>
      <c r="AG8" s="36"/>
      <c r="AH8" s="233">
        <f t="shared" ca="1" si="2"/>
        <v>0</v>
      </c>
      <c r="AI8" s="233"/>
      <c r="AJ8" s="233"/>
      <c r="AK8" s="36"/>
      <c r="AL8" s="233">
        <f ca="1">+SUMIF('IV. Mobility activities'!$A$12:$R$61,A8,'IV. Mobility activities'!$AC$12:$AC$61)</f>
        <v>0</v>
      </c>
      <c r="AM8" s="233"/>
      <c r="AN8" s="233"/>
      <c r="AO8" s="36"/>
      <c r="AP8" s="233">
        <f t="shared" ca="1" si="3"/>
        <v>0</v>
      </c>
      <c r="AQ8" s="233"/>
      <c r="AR8" s="233"/>
      <c r="AS8" s="36"/>
      <c r="AT8" s="233">
        <f t="shared" ca="1" si="1"/>
        <v>0</v>
      </c>
      <c r="AU8" s="365"/>
    </row>
    <row r="9" spans="1:47" ht="16.5" customHeight="1" x14ac:dyDescent="0.3">
      <c r="A9" s="10" t="s">
        <v>22</v>
      </c>
      <c r="B9" s="376"/>
      <c r="C9" s="377"/>
      <c r="D9" s="378"/>
      <c r="E9" s="379"/>
      <c r="F9" s="36"/>
      <c r="G9" s="233">
        <f>+IFERROR(SUMIF('III. Project implementation sup'!$A$4:$A$544,'II.Distribution of grant'!A9,'III. Project implementation sup'!$W$4:$W$544),"")</f>
        <v>0</v>
      </c>
      <c r="H9" s="233"/>
      <c r="I9" s="233"/>
      <c r="J9" s="36"/>
      <c r="K9" s="233">
        <f ca="1">+SUMIF('IV. Mobility activities'!$A$12:$R$61,A9,'IV. Mobility activities'!$L$12:$L$61)</f>
        <v>0</v>
      </c>
      <c r="L9" s="233"/>
      <c r="M9" s="233"/>
      <c r="N9" s="36"/>
      <c r="O9" s="233">
        <f ca="1">+SUMIF('IV. Mobility activities'!$A$12:$R$61,A9,'IV. Mobility activities'!$R$12:$R$61)</f>
        <v>0</v>
      </c>
      <c r="P9" s="233"/>
      <c r="Q9" s="233"/>
      <c r="R9" s="36"/>
      <c r="S9" s="233">
        <f t="shared" ca="1" si="0"/>
        <v>0</v>
      </c>
      <c r="T9" s="365"/>
      <c r="U9" s="36"/>
      <c r="V9" s="233">
        <f>+IFERROR(SUMIF('III. Project implementation sup'!$A$4:$A$544,'II.Distribution of grant'!A9,'III. Project implementation sup'!$AW$4:$AW$544),"")</f>
        <v>0</v>
      </c>
      <c r="W9" s="233"/>
      <c r="X9" s="233"/>
      <c r="Y9" s="36"/>
      <c r="Z9" s="233">
        <f>+IFERROR(SUMIF('III. Project implementation sup'!$A$4:$A$544,'II.Distribution of grant'!E9,'III. Project implementation sup'!$AW$4:$AW$544),"")</f>
        <v>0</v>
      </c>
      <c r="AA9" s="233"/>
      <c r="AB9" s="233"/>
      <c r="AC9" s="36"/>
      <c r="AD9" s="362">
        <f ca="1">+SUMIF('IV. Mobility activities'!$A$12:$R$61,A9,'IV. Mobility activities'!$Y$12:$Y$61)</f>
        <v>0</v>
      </c>
      <c r="AE9" s="363"/>
      <c r="AF9" s="364"/>
      <c r="AG9" s="36"/>
      <c r="AH9" s="233">
        <f t="shared" ca="1" si="2"/>
        <v>0</v>
      </c>
      <c r="AI9" s="233"/>
      <c r="AJ9" s="233"/>
      <c r="AK9" s="36"/>
      <c r="AL9" s="233">
        <f ca="1">+SUMIF('IV. Mobility activities'!$A$12:$R$61,A9,'IV. Mobility activities'!$AC$12:$AC$61)</f>
        <v>0</v>
      </c>
      <c r="AM9" s="233"/>
      <c r="AN9" s="233"/>
      <c r="AO9" s="36"/>
      <c r="AP9" s="233">
        <f t="shared" ca="1" si="3"/>
        <v>0</v>
      </c>
      <c r="AQ9" s="233"/>
      <c r="AR9" s="233"/>
      <c r="AS9" s="36"/>
      <c r="AT9" s="233">
        <f t="shared" ca="1" si="1"/>
        <v>0</v>
      </c>
      <c r="AU9" s="365"/>
    </row>
    <row r="10" spans="1:47" ht="16.5" customHeight="1" x14ac:dyDescent="0.3">
      <c r="A10" s="10" t="s">
        <v>23</v>
      </c>
      <c r="B10" s="376"/>
      <c r="C10" s="377"/>
      <c r="D10" s="378"/>
      <c r="E10" s="379"/>
      <c r="F10" s="36"/>
      <c r="G10" s="233">
        <f>+IFERROR(SUMIF('III. Project implementation sup'!$A$4:$A$544,'II.Distribution of grant'!A10,'III. Project implementation sup'!$W$4:$W$544),"")</f>
        <v>0</v>
      </c>
      <c r="H10" s="233"/>
      <c r="I10" s="233"/>
      <c r="J10" s="36"/>
      <c r="K10" s="233">
        <f ca="1">+SUMIF('IV. Mobility activities'!$A$12:$R$61,A10,'IV. Mobility activities'!$L$12:$L$61)</f>
        <v>0</v>
      </c>
      <c r="L10" s="233"/>
      <c r="M10" s="233"/>
      <c r="N10" s="36"/>
      <c r="O10" s="233">
        <f ca="1">+SUMIF('IV. Mobility activities'!$A$12:$R$61,A10,'IV. Mobility activities'!$R$12:$R$61)</f>
        <v>0</v>
      </c>
      <c r="P10" s="233"/>
      <c r="Q10" s="233"/>
      <c r="R10" s="36"/>
      <c r="S10" s="233">
        <f t="shared" ca="1" si="0"/>
        <v>0</v>
      </c>
      <c r="T10" s="365"/>
      <c r="U10" s="36"/>
      <c r="V10" s="233">
        <f>+IFERROR(SUMIF('III. Project implementation sup'!$A$4:$A$544,'II.Distribution of grant'!A10,'III. Project implementation sup'!$AW$4:$AW$544),"")</f>
        <v>0</v>
      </c>
      <c r="W10" s="233"/>
      <c r="X10" s="233"/>
      <c r="Y10" s="36"/>
      <c r="Z10" s="233">
        <f>+IFERROR(SUMIF('III. Project implementation sup'!$A$4:$A$544,'II.Distribution of grant'!E10,'III. Project implementation sup'!$AW$4:$AW$544),"")</f>
        <v>0</v>
      </c>
      <c r="AA10" s="233"/>
      <c r="AB10" s="233"/>
      <c r="AC10" s="36"/>
      <c r="AD10" s="362">
        <f ca="1">+SUMIF('IV. Mobility activities'!$A$12:$R$61,A10,'IV. Mobility activities'!$Y$12:$Y$61)</f>
        <v>0</v>
      </c>
      <c r="AE10" s="363"/>
      <c r="AF10" s="364"/>
      <c r="AG10" s="36"/>
      <c r="AH10" s="233">
        <f t="shared" ca="1" si="2"/>
        <v>0</v>
      </c>
      <c r="AI10" s="233"/>
      <c r="AJ10" s="233"/>
      <c r="AK10" s="36"/>
      <c r="AL10" s="233">
        <f ca="1">+SUMIF('IV. Mobility activities'!$A$12:$R$61,A10,'IV. Mobility activities'!$AC$12:$AC$61)</f>
        <v>0</v>
      </c>
      <c r="AM10" s="233"/>
      <c r="AN10" s="233"/>
      <c r="AO10" s="36"/>
      <c r="AP10" s="233">
        <f t="shared" ca="1" si="3"/>
        <v>0</v>
      </c>
      <c r="AQ10" s="233"/>
      <c r="AR10" s="233"/>
      <c r="AS10" s="36"/>
      <c r="AT10" s="233">
        <f t="shared" ca="1" si="1"/>
        <v>0</v>
      </c>
      <c r="AU10" s="365"/>
    </row>
    <row r="11" spans="1:47" ht="16.5" customHeight="1" x14ac:dyDescent="0.3">
      <c r="A11" s="10" t="s">
        <v>24</v>
      </c>
      <c r="B11" s="376"/>
      <c r="C11" s="377"/>
      <c r="D11" s="378"/>
      <c r="E11" s="379"/>
      <c r="F11" s="36"/>
      <c r="G11" s="233">
        <f>+IFERROR(SUMIF('III. Project implementation sup'!$A$4:$A$544,'II.Distribution of grant'!A11,'III. Project implementation sup'!$W$4:$W$544),"")</f>
        <v>0</v>
      </c>
      <c r="H11" s="233"/>
      <c r="I11" s="233"/>
      <c r="J11" s="36"/>
      <c r="K11" s="233">
        <f ca="1">+SUMIF('IV. Mobility activities'!$A$12:$R$61,A11,'IV. Mobility activities'!$L$12:$L$61)</f>
        <v>0</v>
      </c>
      <c r="L11" s="233"/>
      <c r="M11" s="233"/>
      <c r="N11" s="36"/>
      <c r="O11" s="233">
        <f ca="1">+SUMIF('IV. Mobility activities'!$A$12:$R$61,A11,'IV. Mobility activities'!$R$12:$R$61)</f>
        <v>0</v>
      </c>
      <c r="P11" s="233"/>
      <c r="Q11" s="233"/>
      <c r="R11" s="36"/>
      <c r="S11" s="233">
        <f t="shared" ca="1" si="0"/>
        <v>0</v>
      </c>
      <c r="T11" s="365"/>
      <c r="U11" s="36"/>
      <c r="V11" s="233">
        <f>+IFERROR(SUMIF('III. Project implementation sup'!$A$4:$A$544,'II.Distribution of grant'!A11,'III. Project implementation sup'!$AW$4:$AW$544),"")</f>
        <v>0</v>
      </c>
      <c r="W11" s="233"/>
      <c r="X11" s="233"/>
      <c r="Y11" s="36"/>
      <c r="Z11" s="233">
        <f>+IFERROR(SUMIF('III. Project implementation sup'!$A$4:$A$544,'II.Distribution of grant'!E11,'III. Project implementation sup'!$AW$4:$AW$544),"")</f>
        <v>0</v>
      </c>
      <c r="AA11" s="233"/>
      <c r="AB11" s="233"/>
      <c r="AC11" s="36"/>
      <c r="AD11" s="362">
        <f ca="1">+SUMIF('IV. Mobility activities'!$A$12:$R$61,A11,'IV. Mobility activities'!$Y$12:$Y$61)</f>
        <v>0</v>
      </c>
      <c r="AE11" s="363"/>
      <c r="AF11" s="364"/>
      <c r="AG11" s="36"/>
      <c r="AH11" s="233">
        <f t="shared" ca="1" si="2"/>
        <v>0</v>
      </c>
      <c r="AI11" s="233"/>
      <c r="AJ11" s="233"/>
      <c r="AK11" s="36"/>
      <c r="AL11" s="233">
        <f ca="1">+SUMIF('IV. Mobility activities'!$A$12:$R$61,A11,'IV. Mobility activities'!$AC$12:$AC$61)</f>
        <v>0</v>
      </c>
      <c r="AM11" s="233"/>
      <c r="AN11" s="233"/>
      <c r="AO11" s="36"/>
      <c r="AP11" s="233">
        <f t="shared" ca="1" si="3"/>
        <v>0</v>
      </c>
      <c r="AQ11" s="233"/>
      <c r="AR11" s="233"/>
      <c r="AS11" s="36"/>
      <c r="AT11" s="233">
        <f t="shared" ca="1" si="1"/>
        <v>0</v>
      </c>
      <c r="AU11" s="365"/>
    </row>
    <row r="12" spans="1:47" ht="16.5" customHeight="1" x14ac:dyDescent="0.3">
      <c r="A12" s="10" t="s">
        <v>25</v>
      </c>
      <c r="B12" s="376"/>
      <c r="C12" s="377"/>
      <c r="D12" s="378"/>
      <c r="E12" s="379"/>
      <c r="F12" s="36"/>
      <c r="G12" s="233">
        <f>+IFERROR(SUMIF('III. Project implementation sup'!$A$4:$A$544,'II.Distribution of grant'!A12,'III. Project implementation sup'!$W$4:$W$544),"")</f>
        <v>0</v>
      </c>
      <c r="H12" s="233"/>
      <c r="I12" s="233"/>
      <c r="J12" s="36"/>
      <c r="K12" s="233">
        <f ca="1">+SUMIF('IV. Mobility activities'!$A$12:$R$61,A12,'IV. Mobility activities'!$L$12:$L$61)</f>
        <v>0</v>
      </c>
      <c r="L12" s="233"/>
      <c r="M12" s="233"/>
      <c r="N12" s="36"/>
      <c r="O12" s="233">
        <f ca="1">+SUMIF('IV. Mobility activities'!$A$12:$R$61,A12,'IV. Mobility activities'!$R$12:$R$61)</f>
        <v>0</v>
      </c>
      <c r="P12" s="233"/>
      <c r="Q12" s="233"/>
      <c r="R12" s="36"/>
      <c r="S12" s="233">
        <f t="shared" ca="1" si="0"/>
        <v>0</v>
      </c>
      <c r="T12" s="365"/>
      <c r="U12" s="36"/>
      <c r="V12" s="233">
        <f>+IFERROR(SUMIF('III. Project implementation sup'!$A$4:$A$544,'II.Distribution of grant'!A12,'III. Project implementation sup'!$AW$4:$AW$544),"")</f>
        <v>0</v>
      </c>
      <c r="W12" s="233"/>
      <c r="X12" s="233"/>
      <c r="Y12" s="36"/>
      <c r="Z12" s="233">
        <f>+IFERROR(SUMIF('III. Project implementation sup'!$A$4:$A$544,'II.Distribution of grant'!E12,'III. Project implementation sup'!$AW$4:$AW$544),"")</f>
        <v>0</v>
      </c>
      <c r="AA12" s="233"/>
      <c r="AB12" s="233"/>
      <c r="AC12" s="36"/>
      <c r="AD12" s="362">
        <f ca="1">+SUMIF('IV. Mobility activities'!$A$12:$R$61,A12,'IV. Mobility activities'!$Y$12:$Y$61)</f>
        <v>0</v>
      </c>
      <c r="AE12" s="363"/>
      <c r="AF12" s="364"/>
      <c r="AG12" s="36"/>
      <c r="AH12" s="233">
        <f t="shared" ca="1" si="2"/>
        <v>0</v>
      </c>
      <c r="AI12" s="233"/>
      <c r="AJ12" s="233"/>
      <c r="AK12" s="36"/>
      <c r="AL12" s="233">
        <f ca="1">+SUMIF('IV. Mobility activities'!$A$12:$R$61,A12,'IV. Mobility activities'!$AC$12:$AC$61)</f>
        <v>0</v>
      </c>
      <c r="AM12" s="233"/>
      <c r="AN12" s="233"/>
      <c r="AO12" s="36"/>
      <c r="AP12" s="233">
        <f t="shared" ca="1" si="3"/>
        <v>0</v>
      </c>
      <c r="AQ12" s="233"/>
      <c r="AR12" s="233"/>
      <c r="AS12" s="36"/>
      <c r="AT12" s="233">
        <f t="shared" ca="1" si="1"/>
        <v>0</v>
      </c>
      <c r="AU12" s="365"/>
    </row>
    <row r="13" spans="1:47" ht="16.5" customHeight="1" x14ac:dyDescent="0.3">
      <c r="A13" s="10" t="s">
        <v>26</v>
      </c>
      <c r="B13" s="376"/>
      <c r="C13" s="377"/>
      <c r="D13" s="378"/>
      <c r="E13" s="379"/>
      <c r="F13" s="36"/>
      <c r="G13" s="233">
        <f>+IFERROR(SUMIF('III. Project implementation sup'!$A$4:$A$544,'II.Distribution of grant'!A13,'III. Project implementation sup'!$W$4:$W$544),"")</f>
        <v>0</v>
      </c>
      <c r="H13" s="233"/>
      <c r="I13" s="233"/>
      <c r="J13" s="36"/>
      <c r="K13" s="233">
        <f ca="1">+SUMIF('IV. Mobility activities'!$A$12:$R$61,A13,'IV. Mobility activities'!$L$12:$L$61)</f>
        <v>0</v>
      </c>
      <c r="L13" s="233"/>
      <c r="M13" s="233"/>
      <c r="N13" s="36"/>
      <c r="O13" s="233">
        <f ca="1">+SUMIF('IV. Mobility activities'!$A$12:$R$61,A13,'IV. Mobility activities'!$R$12:$R$61)</f>
        <v>0</v>
      </c>
      <c r="P13" s="233"/>
      <c r="Q13" s="233"/>
      <c r="R13" s="36"/>
      <c r="S13" s="233">
        <f t="shared" ca="1" si="0"/>
        <v>0</v>
      </c>
      <c r="T13" s="365"/>
      <c r="U13" s="36"/>
      <c r="V13" s="233">
        <f>+IFERROR(SUMIF('III. Project implementation sup'!$A$4:$A$544,'II.Distribution of grant'!A13,'III. Project implementation sup'!$AW$4:$AW$544),"")</f>
        <v>0</v>
      </c>
      <c r="W13" s="233"/>
      <c r="X13" s="233"/>
      <c r="Y13" s="36"/>
      <c r="Z13" s="233">
        <f>+IFERROR(SUMIF('III. Project implementation sup'!$A$4:$A$544,'II.Distribution of grant'!E13,'III. Project implementation sup'!$AW$4:$AW$544),"")</f>
        <v>0</v>
      </c>
      <c r="AA13" s="233"/>
      <c r="AB13" s="233"/>
      <c r="AC13" s="36"/>
      <c r="AD13" s="362">
        <f ca="1">+SUMIF('IV. Mobility activities'!$A$12:$R$61,A13,'IV. Mobility activities'!$Y$12:$Y$61)</f>
        <v>0</v>
      </c>
      <c r="AE13" s="363"/>
      <c r="AF13" s="364"/>
      <c r="AG13" s="36"/>
      <c r="AH13" s="233">
        <f t="shared" ca="1" si="2"/>
        <v>0</v>
      </c>
      <c r="AI13" s="233"/>
      <c r="AJ13" s="233"/>
      <c r="AK13" s="36"/>
      <c r="AL13" s="233">
        <f ca="1">+SUMIF('IV. Mobility activities'!$A$12:$R$61,A13,'IV. Mobility activities'!$AC$12:$AC$61)</f>
        <v>0</v>
      </c>
      <c r="AM13" s="233"/>
      <c r="AN13" s="233"/>
      <c r="AO13" s="36"/>
      <c r="AP13" s="233">
        <f t="shared" ca="1" si="3"/>
        <v>0</v>
      </c>
      <c r="AQ13" s="233"/>
      <c r="AR13" s="233"/>
      <c r="AS13" s="36"/>
      <c r="AT13" s="233">
        <f t="shared" ca="1" si="1"/>
        <v>0</v>
      </c>
      <c r="AU13" s="365"/>
    </row>
    <row r="14" spans="1:47" ht="16.5" customHeight="1" x14ac:dyDescent="0.3">
      <c r="A14" s="10" t="s">
        <v>27</v>
      </c>
      <c r="B14" s="376"/>
      <c r="C14" s="377"/>
      <c r="D14" s="378"/>
      <c r="E14" s="379"/>
      <c r="F14" s="36"/>
      <c r="G14" s="233">
        <f>+IFERROR(SUMIF('III. Project implementation sup'!$A$4:$A$544,'II.Distribution of grant'!A14,'III. Project implementation sup'!$W$4:$W$544),"")</f>
        <v>0</v>
      </c>
      <c r="H14" s="233"/>
      <c r="I14" s="233"/>
      <c r="J14" s="36"/>
      <c r="K14" s="233">
        <f ca="1">+SUMIF('IV. Mobility activities'!$A$12:$R$61,A14,'IV. Mobility activities'!$L$12:$L$61)</f>
        <v>0</v>
      </c>
      <c r="L14" s="233"/>
      <c r="M14" s="233"/>
      <c r="N14" s="36"/>
      <c r="O14" s="233">
        <f ca="1">+SUMIF('IV. Mobility activities'!$A$12:$R$61,A14,'IV. Mobility activities'!$R$12:$R$61)</f>
        <v>0</v>
      </c>
      <c r="P14" s="233"/>
      <c r="Q14" s="233"/>
      <c r="R14" s="36"/>
      <c r="S14" s="233">
        <f t="shared" ca="1" si="0"/>
        <v>0</v>
      </c>
      <c r="T14" s="365"/>
      <c r="U14" s="36"/>
      <c r="V14" s="233">
        <f>+IFERROR(SUMIF('III. Project implementation sup'!$A$4:$A$544,'II.Distribution of grant'!A14,'III. Project implementation sup'!$AW$4:$AW$544),"")</f>
        <v>0</v>
      </c>
      <c r="W14" s="233"/>
      <c r="X14" s="233"/>
      <c r="Y14" s="36"/>
      <c r="Z14" s="233">
        <f>+IFERROR(SUMIF('III. Project implementation sup'!$A$4:$A$544,'II.Distribution of grant'!E14,'III. Project implementation sup'!$AW$4:$AW$544),"")</f>
        <v>0</v>
      </c>
      <c r="AA14" s="233"/>
      <c r="AB14" s="233"/>
      <c r="AC14" s="36"/>
      <c r="AD14" s="362">
        <f ca="1">+SUMIF('IV. Mobility activities'!$A$12:$R$61,A14,'IV. Mobility activities'!$Y$12:$Y$61)</f>
        <v>0</v>
      </c>
      <c r="AE14" s="363"/>
      <c r="AF14" s="364"/>
      <c r="AG14" s="36"/>
      <c r="AH14" s="233">
        <f t="shared" ca="1" si="2"/>
        <v>0</v>
      </c>
      <c r="AI14" s="233"/>
      <c r="AJ14" s="233"/>
      <c r="AK14" s="36"/>
      <c r="AL14" s="233">
        <f ca="1">+SUMIF('IV. Mobility activities'!$A$12:$R$61,A14,'IV. Mobility activities'!$AC$12:$AC$61)</f>
        <v>0</v>
      </c>
      <c r="AM14" s="233"/>
      <c r="AN14" s="233"/>
      <c r="AO14" s="36"/>
      <c r="AP14" s="233">
        <f t="shared" ca="1" si="3"/>
        <v>0</v>
      </c>
      <c r="AQ14" s="233"/>
      <c r="AR14" s="233"/>
      <c r="AS14" s="36"/>
      <c r="AT14" s="233">
        <f t="shared" ca="1" si="1"/>
        <v>0</v>
      </c>
      <c r="AU14" s="365"/>
    </row>
    <row r="15" spans="1:47" ht="16.5" customHeight="1" x14ac:dyDescent="0.3">
      <c r="A15" s="10" t="s">
        <v>28</v>
      </c>
      <c r="B15" s="376"/>
      <c r="C15" s="377"/>
      <c r="D15" s="378"/>
      <c r="E15" s="379"/>
      <c r="F15" s="36"/>
      <c r="G15" s="233">
        <f>+IFERROR(SUMIF('III. Project implementation sup'!$A$4:$A$544,'II.Distribution of grant'!A15,'III. Project implementation sup'!$W$4:$W$544),"")</f>
        <v>0</v>
      </c>
      <c r="H15" s="233"/>
      <c r="I15" s="233"/>
      <c r="J15" s="36"/>
      <c r="K15" s="233">
        <f ca="1">+SUMIF('IV. Mobility activities'!$A$12:$R$61,A15,'IV. Mobility activities'!$L$12:$L$61)</f>
        <v>0</v>
      </c>
      <c r="L15" s="233"/>
      <c r="M15" s="233"/>
      <c r="N15" s="36"/>
      <c r="O15" s="233">
        <f ca="1">+SUMIF('IV. Mobility activities'!$A$12:$R$61,A15,'IV. Mobility activities'!$R$12:$R$61)</f>
        <v>0</v>
      </c>
      <c r="P15" s="233"/>
      <c r="Q15" s="233"/>
      <c r="R15" s="36"/>
      <c r="S15" s="233">
        <f t="shared" ca="1" si="0"/>
        <v>0</v>
      </c>
      <c r="T15" s="365"/>
      <c r="U15" s="36"/>
      <c r="V15" s="233">
        <f>+IFERROR(SUMIF('III. Project implementation sup'!$A$4:$A$544,'II.Distribution of grant'!A15,'III. Project implementation sup'!$AW$4:$AW$544),"")</f>
        <v>0</v>
      </c>
      <c r="W15" s="233"/>
      <c r="X15" s="233"/>
      <c r="Y15" s="36"/>
      <c r="Z15" s="233">
        <f>+IFERROR(SUMIF('III. Project implementation sup'!$A$4:$A$544,'II.Distribution of grant'!E15,'III. Project implementation sup'!$AW$4:$AW$544),"")</f>
        <v>0</v>
      </c>
      <c r="AA15" s="233"/>
      <c r="AB15" s="233"/>
      <c r="AC15" s="36"/>
      <c r="AD15" s="362">
        <f ca="1">+SUMIF('IV. Mobility activities'!$A$12:$R$61,A15,'IV. Mobility activities'!$Y$12:$Y$61)</f>
        <v>0</v>
      </c>
      <c r="AE15" s="363"/>
      <c r="AF15" s="364"/>
      <c r="AG15" s="36"/>
      <c r="AH15" s="233">
        <f t="shared" ca="1" si="2"/>
        <v>0</v>
      </c>
      <c r="AI15" s="233"/>
      <c r="AJ15" s="233"/>
      <c r="AK15" s="36"/>
      <c r="AL15" s="233">
        <f ca="1">+SUMIF('IV. Mobility activities'!$A$12:$R$61,A15,'IV. Mobility activities'!$AC$12:$AC$61)</f>
        <v>0</v>
      </c>
      <c r="AM15" s="233"/>
      <c r="AN15" s="233"/>
      <c r="AO15" s="36"/>
      <c r="AP15" s="233">
        <f t="shared" ca="1" si="3"/>
        <v>0</v>
      </c>
      <c r="AQ15" s="233"/>
      <c r="AR15" s="233"/>
      <c r="AS15" s="36"/>
      <c r="AT15" s="233">
        <f t="shared" ca="1" si="1"/>
        <v>0</v>
      </c>
      <c r="AU15" s="365"/>
    </row>
    <row r="16" spans="1:47" ht="16.5" customHeight="1" x14ac:dyDescent="0.3">
      <c r="A16" s="10" t="s">
        <v>29</v>
      </c>
      <c r="B16" s="376"/>
      <c r="C16" s="377"/>
      <c r="D16" s="378"/>
      <c r="E16" s="379"/>
      <c r="F16" s="36"/>
      <c r="G16" s="233">
        <f>+IFERROR(SUMIF('III. Project implementation sup'!$A$4:$A$544,'II.Distribution of grant'!A16,'III. Project implementation sup'!$W$4:$W$544),"")</f>
        <v>0</v>
      </c>
      <c r="H16" s="233"/>
      <c r="I16" s="233"/>
      <c r="J16" s="36"/>
      <c r="K16" s="233">
        <f ca="1">+SUMIF('IV. Mobility activities'!$A$12:$R$61,A16,'IV. Mobility activities'!$L$12:$L$61)</f>
        <v>0</v>
      </c>
      <c r="L16" s="233"/>
      <c r="M16" s="233"/>
      <c r="N16" s="36"/>
      <c r="O16" s="233">
        <f ca="1">+SUMIF('IV. Mobility activities'!$A$12:$R$61,A16,'IV. Mobility activities'!$R$12:$R$61)</f>
        <v>0</v>
      </c>
      <c r="P16" s="233"/>
      <c r="Q16" s="233"/>
      <c r="R16" s="36"/>
      <c r="S16" s="233">
        <f t="shared" ca="1" si="0"/>
        <v>0</v>
      </c>
      <c r="T16" s="365"/>
      <c r="U16" s="36"/>
      <c r="V16" s="233">
        <f>+IFERROR(SUMIF('III. Project implementation sup'!$A$4:$A$544,'II.Distribution of grant'!A16,'III. Project implementation sup'!$AW$4:$AW$544),"")</f>
        <v>0</v>
      </c>
      <c r="W16" s="233"/>
      <c r="X16" s="233"/>
      <c r="Y16" s="36"/>
      <c r="Z16" s="233">
        <f>+IFERROR(SUMIF('III. Project implementation sup'!$A$4:$A$544,'II.Distribution of grant'!E16,'III. Project implementation sup'!$AW$4:$AW$544),"")</f>
        <v>0</v>
      </c>
      <c r="AA16" s="233"/>
      <c r="AB16" s="233"/>
      <c r="AC16" s="36"/>
      <c r="AD16" s="362">
        <f ca="1">+SUMIF('IV. Mobility activities'!$A$12:$R$61,A16,'IV. Mobility activities'!$Y$12:$Y$61)</f>
        <v>0</v>
      </c>
      <c r="AE16" s="363"/>
      <c r="AF16" s="364"/>
      <c r="AG16" s="36"/>
      <c r="AH16" s="233">
        <f t="shared" ca="1" si="2"/>
        <v>0</v>
      </c>
      <c r="AI16" s="233"/>
      <c r="AJ16" s="233"/>
      <c r="AK16" s="36"/>
      <c r="AL16" s="233">
        <f ca="1">+SUMIF('IV. Mobility activities'!$A$12:$R$61,A16,'IV. Mobility activities'!$AC$12:$AC$61)</f>
        <v>0</v>
      </c>
      <c r="AM16" s="233"/>
      <c r="AN16" s="233"/>
      <c r="AO16" s="36"/>
      <c r="AP16" s="233">
        <f t="shared" ca="1" si="3"/>
        <v>0</v>
      </c>
      <c r="AQ16" s="233"/>
      <c r="AR16" s="233"/>
      <c r="AS16" s="36"/>
      <c r="AT16" s="233">
        <f t="shared" ca="1" si="1"/>
        <v>0</v>
      </c>
      <c r="AU16" s="365"/>
    </row>
    <row r="17" spans="1:47" ht="16.5" customHeight="1" x14ac:dyDescent="0.3">
      <c r="A17" s="10" t="s">
        <v>30</v>
      </c>
      <c r="B17" s="376"/>
      <c r="C17" s="377"/>
      <c r="D17" s="378"/>
      <c r="E17" s="379"/>
      <c r="F17" s="36"/>
      <c r="G17" s="233">
        <f>+IFERROR(SUMIF('III. Project implementation sup'!$A$4:$A$544,'II.Distribution of grant'!A17,'III. Project implementation sup'!$W$4:$W$544),"")</f>
        <v>0</v>
      </c>
      <c r="H17" s="233"/>
      <c r="I17" s="233"/>
      <c r="J17" s="36"/>
      <c r="K17" s="233">
        <f ca="1">+SUMIF('IV. Mobility activities'!$A$12:$R$61,A17,'IV. Mobility activities'!$L$12:$L$61)</f>
        <v>0</v>
      </c>
      <c r="L17" s="233"/>
      <c r="M17" s="233"/>
      <c r="N17" s="36"/>
      <c r="O17" s="233">
        <f ca="1">+SUMIF('IV. Mobility activities'!$A$12:$R$61,A17,'IV. Mobility activities'!$R$12:$R$61)</f>
        <v>0</v>
      </c>
      <c r="P17" s="233"/>
      <c r="Q17" s="233"/>
      <c r="R17" s="36"/>
      <c r="S17" s="233">
        <f t="shared" ca="1" si="0"/>
        <v>0</v>
      </c>
      <c r="T17" s="365"/>
      <c r="U17" s="36"/>
      <c r="V17" s="233">
        <f>+IFERROR(SUMIF('III. Project implementation sup'!$A$4:$A$544,'II.Distribution of grant'!A17,'III. Project implementation sup'!$AW$4:$AW$544),"")</f>
        <v>0</v>
      </c>
      <c r="W17" s="233"/>
      <c r="X17" s="233"/>
      <c r="Y17" s="36"/>
      <c r="Z17" s="233">
        <f>+IFERROR(SUMIF('III. Project implementation sup'!$A$4:$A$544,'II.Distribution of grant'!E17,'III. Project implementation sup'!$AW$4:$AW$544),"")</f>
        <v>0</v>
      </c>
      <c r="AA17" s="233"/>
      <c r="AB17" s="233"/>
      <c r="AC17" s="36"/>
      <c r="AD17" s="362">
        <f ca="1">+SUMIF('IV. Mobility activities'!$A$12:$R$61,A17,'IV. Mobility activities'!$Y$12:$Y$61)</f>
        <v>0</v>
      </c>
      <c r="AE17" s="363"/>
      <c r="AF17" s="364"/>
      <c r="AG17" s="36"/>
      <c r="AH17" s="233">
        <f t="shared" ca="1" si="2"/>
        <v>0</v>
      </c>
      <c r="AI17" s="233"/>
      <c r="AJ17" s="233"/>
      <c r="AK17" s="36"/>
      <c r="AL17" s="233">
        <f ca="1">+SUMIF('IV. Mobility activities'!$A$12:$R$61,A17,'IV. Mobility activities'!$AC$12:$AC$61)</f>
        <v>0</v>
      </c>
      <c r="AM17" s="233"/>
      <c r="AN17" s="233"/>
      <c r="AO17" s="36"/>
      <c r="AP17" s="233">
        <f t="shared" ca="1" si="3"/>
        <v>0</v>
      </c>
      <c r="AQ17" s="233"/>
      <c r="AR17" s="233"/>
      <c r="AS17" s="36"/>
      <c r="AT17" s="233">
        <f t="shared" ca="1" si="1"/>
        <v>0</v>
      </c>
      <c r="AU17" s="365"/>
    </row>
    <row r="18" spans="1:47" ht="16.5" customHeight="1" x14ac:dyDescent="0.3">
      <c r="A18" s="10" t="s">
        <v>433</v>
      </c>
      <c r="B18" s="376"/>
      <c r="C18" s="377"/>
      <c r="D18" s="378"/>
      <c r="E18" s="379"/>
      <c r="F18" s="36"/>
      <c r="G18" s="233">
        <f>+IFERROR(SUMIF('III. Project implementation sup'!$A$4:$A$544,'II.Distribution of grant'!A18,'III. Project implementation sup'!$W$4:$W$544),"")</f>
        <v>0</v>
      </c>
      <c r="H18" s="233"/>
      <c r="I18" s="233"/>
      <c r="J18" s="36"/>
      <c r="K18" s="233">
        <f ca="1">+SUMIF('IV. Mobility activities'!$A$12:$R$61,A18,'IV. Mobility activities'!$L$12:$L$61)</f>
        <v>0</v>
      </c>
      <c r="L18" s="233"/>
      <c r="M18" s="233"/>
      <c r="N18" s="36"/>
      <c r="O18" s="233">
        <f ca="1">+SUMIF('IV. Mobility activities'!$A$12:$R$61,A18,'IV. Mobility activities'!$R$12:$R$61)</f>
        <v>0</v>
      </c>
      <c r="P18" s="233"/>
      <c r="Q18" s="233"/>
      <c r="R18" s="36"/>
      <c r="S18" s="233">
        <f t="shared" ca="1" si="0"/>
        <v>0</v>
      </c>
      <c r="T18" s="365"/>
      <c r="U18" s="36"/>
      <c r="V18" s="233">
        <f>+IFERROR(SUMIF('III. Project implementation sup'!$A$4:$A$544,'II.Distribution of grant'!A18,'III. Project implementation sup'!$AW$4:$AW$544),"")</f>
        <v>0</v>
      </c>
      <c r="W18" s="233"/>
      <c r="X18" s="233"/>
      <c r="Y18" s="36"/>
      <c r="Z18" s="233">
        <f>+IFERROR(SUMIF('III. Project implementation sup'!$A$4:$A$544,'II.Distribution of grant'!E18,'III. Project implementation sup'!$AW$4:$AW$544),"")</f>
        <v>0</v>
      </c>
      <c r="AA18" s="233"/>
      <c r="AB18" s="233"/>
      <c r="AC18" s="36"/>
      <c r="AD18" s="362">
        <f ca="1">+SUMIF('IV. Mobility activities'!$A$12:$R$61,A18,'IV. Mobility activities'!$Y$12:$Y$61)</f>
        <v>0</v>
      </c>
      <c r="AE18" s="363"/>
      <c r="AF18" s="364"/>
      <c r="AG18" s="36"/>
      <c r="AH18" s="233">
        <f t="shared" ca="1" si="2"/>
        <v>0</v>
      </c>
      <c r="AI18" s="233"/>
      <c r="AJ18" s="233"/>
      <c r="AK18" s="36"/>
      <c r="AL18" s="233">
        <f ca="1">+SUMIF('IV. Mobility activities'!$A$12:$R$61,A18,'IV. Mobility activities'!$AC$12:$AC$61)</f>
        <v>0</v>
      </c>
      <c r="AM18" s="233"/>
      <c r="AN18" s="233"/>
      <c r="AO18" s="36"/>
      <c r="AP18" s="233">
        <f t="shared" ca="1" si="3"/>
        <v>0</v>
      </c>
      <c r="AQ18" s="233"/>
      <c r="AR18" s="233"/>
      <c r="AS18" s="36"/>
      <c r="AT18" s="233">
        <f t="shared" ca="1" si="1"/>
        <v>0</v>
      </c>
      <c r="AU18" s="365"/>
    </row>
    <row r="19" spans="1:47" ht="16.5" customHeight="1" x14ac:dyDescent="0.3">
      <c r="A19" s="10" t="s">
        <v>31</v>
      </c>
      <c r="B19" s="376"/>
      <c r="C19" s="377"/>
      <c r="D19" s="378"/>
      <c r="E19" s="379"/>
      <c r="F19" s="36"/>
      <c r="G19" s="233">
        <f>+IFERROR(SUMIF('III. Project implementation sup'!$A$4:$A$544,'II.Distribution of grant'!A19,'III. Project implementation sup'!$W$4:$W$544),"")</f>
        <v>0</v>
      </c>
      <c r="H19" s="233"/>
      <c r="I19" s="233"/>
      <c r="J19" s="36"/>
      <c r="K19" s="233">
        <f ca="1">+SUMIF('IV. Mobility activities'!$A$12:$R$61,A19,'IV. Mobility activities'!$L$12:$L$61)</f>
        <v>0</v>
      </c>
      <c r="L19" s="233"/>
      <c r="M19" s="233"/>
      <c r="N19" s="36"/>
      <c r="O19" s="233">
        <f ca="1">+SUMIF('IV. Mobility activities'!$A$12:$R$61,A19,'IV. Mobility activities'!$R$12:$R$61)</f>
        <v>0</v>
      </c>
      <c r="P19" s="233"/>
      <c r="Q19" s="233"/>
      <c r="R19" s="36"/>
      <c r="S19" s="233">
        <f t="shared" ca="1" si="0"/>
        <v>0</v>
      </c>
      <c r="T19" s="365"/>
      <c r="U19" s="36"/>
      <c r="V19" s="233">
        <f>+IFERROR(SUMIF('III. Project implementation sup'!$A$4:$A$544,'II.Distribution of grant'!A19,'III. Project implementation sup'!$AW$4:$AW$544),"")</f>
        <v>0</v>
      </c>
      <c r="W19" s="233"/>
      <c r="X19" s="233"/>
      <c r="Y19" s="36"/>
      <c r="Z19" s="233">
        <f>+IFERROR(SUMIF('III. Project implementation sup'!$A$4:$A$544,'II.Distribution of grant'!E19,'III. Project implementation sup'!$AW$4:$AW$544),"")</f>
        <v>0</v>
      </c>
      <c r="AA19" s="233"/>
      <c r="AB19" s="233"/>
      <c r="AC19" s="36"/>
      <c r="AD19" s="362">
        <f ca="1">+SUMIF('IV. Mobility activities'!$A$12:$R$61,A19,'IV. Mobility activities'!$Y$12:$Y$61)</f>
        <v>0</v>
      </c>
      <c r="AE19" s="363"/>
      <c r="AF19" s="364"/>
      <c r="AG19" s="36"/>
      <c r="AH19" s="233">
        <f t="shared" ca="1" si="2"/>
        <v>0</v>
      </c>
      <c r="AI19" s="233"/>
      <c r="AJ19" s="233"/>
      <c r="AK19" s="36"/>
      <c r="AL19" s="233">
        <f ca="1">+SUMIF('IV. Mobility activities'!$A$12:$R$61,A19,'IV. Mobility activities'!$AC$12:$AC$61)</f>
        <v>0</v>
      </c>
      <c r="AM19" s="233"/>
      <c r="AN19" s="233"/>
      <c r="AO19" s="36"/>
      <c r="AP19" s="233">
        <f t="shared" ca="1" si="3"/>
        <v>0</v>
      </c>
      <c r="AQ19" s="233"/>
      <c r="AR19" s="233"/>
      <c r="AS19" s="36"/>
      <c r="AT19" s="233">
        <f t="shared" ca="1" si="1"/>
        <v>0</v>
      </c>
      <c r="AU19" s="365"/>
    </row>
    <row r="20" spans="1:47" ht="16.5" customHeight="1" x14ac:dyDescent="0.3">
      <c r="A20" s="10" t="s">
        <v>32</v>
      </c>
      <c r="B20" s="376"/>
      <c r="C20" s="377"/>
      <c r="D20" s="378"/>
      <c r="E20" s="379"/>
      <c r="F20" s="36"/>
      <c r="G20" s="233">
        <f>+IFERROR(SUMIF('III. Project implementation sup'!$A$4:$A$544,'II.Distribution of grant'!A20,'III. Project implementation sup'!$W$4:$W$544),"")</f>
        <v>0</v>
      </c>
      <c r="H20" s="233"/>
      <c r="I20" s="233"/>
      <c r="J20" s="36"/>
      <c r="K20" s="233">
        <f ca="1">+SUMIF('IV. Mobility activities'!$A$12:$R$61,A20,'IV. Mobility activities'!$L$12:$L$61)</f>
        <v>0</v>
      </c>
      <c r="L20" s="233"/>
      <c r="M20" s="233"/>
      <c r="N20" s="36"/>
      <c r="O20" s="233">
        <f ca="1">+SUMIF('IV. Mobility activities'!$A$12:$R$61,A20,'IV. Mobility activities'!$R$12:$R$61)</f>
        <v>0</v>
      </c>
      <c r="P20" s="233"/>
      <c r="Q20" s="233"/>
      <c r="R20" s="36"/>
      <c r="S20" s="233">
        <f t="shared" ca="1" si="0"/>
        <v>0</v>
      </c>
      <c r="T20" s="365"/>
      <c r="U20" s="36"/>
      <c r="V20" s="233">
        <f>+IFERROR(SUMIF('III. Project implementation sup'!$A$4:$A$544,'II.Distribution of grant'!A20,'III. Project implementation sup'!$AW$4:$AW$544),"")</f>
        <v>0</v>
      </c>
      <c r="W20" s="233"/>
      <c r="X20" s="233"/>
      <c r="Y20" s="36"/>
      <c r="Z20" s="233">
        <f>+IFERROR(SUMIF('III. Project implementation sup'!$A$4:$A$544,'II.Distribution of grant'!E20,'III. Project implementation sup'!$AW$4:$AW$544),"")</f>
        <v>0</v>
      </c>
      <c r="AA20" s="233"/>
      <c r="AB20" s="233"/>
      <c r="AC20" s="36"/>
      <c r="AD20" s="362">
        <f ca="1">+SUMIF('IV. Mobility activities'!$A$12:$R$61,A20,'IV. Mobility activities'!$Y$12:$Y$61)</f>
        <v>0</v>
      </c>
      <c r="AE20" s="363"/>
      <c r="AF20" s="364"/>
      <c r="AG20" s="36"/>
      <c r="AH20" s="233">
        <f t="shared" ca="1" si="2"/>
        <v>0</v>
      </c>
      <c r="AI20" s="233"/>
      <c r="AJ20" s="233"/>
      <c r="AK20" s="36"/>
      <c r="AL20" s="233">
        <f ca="1">+SUMIF('IV. Mobility activities'!$A$12:$R$61,A20,'IV. Mobility activities'!$AC$12:$AC$61)</f>
        <v>0</v>
      </c>
      <c r="AM20" s="233"/>
      <c r="AN20" s="233"/>
      <c r="AO20" s="36"/>
      <c r="AP20" s="233">
        <f t="shared" ca="1" si="3"/>
        <v>0</v>
      </c>
      <c r="AQ20" s="233"/>
      <c r="AR20" s="233"/>
      <c r="AS20" s="36"/>
      <c r="AT20" s="233">
        <f t="shared" ca="1" si="1"/>
        <v>0</v>
      </c>
      <c r="AU20" s="365"/>
    </row>
    <row r="21" spans="1:47" ht="16.5" customHeight="1" x14ac:dyDescent="0.3">
      <c r="A21" s="10" t="s">
        <v>33</v>
      </c>
      <c r="B21" s="376"/>
      <c r="C21" s="377"/>
      <c r="D21" s="378"/>
      <c r="E21" s="379"/>
      <c r="F21" s="36"/>
      <c r="G21" s="233">
        <f>+IFERROR(SUMIF('III. Project implementation sup'!$A$4:$A$544,'II.Distribution of grant'!A21,'III. Project implementation sup'!$W$4:$W$544),"")</f>
        <v>0</v>
      </c>
      <c r="H21" s="233"/>
      <c r="I21" s="233"/>
      <c r="J21" s="36"/>
      <c r="K21" s="233">
        <f ca="1">+SUMIF('IV. Mobility activities'!$A$12:$R$61,A21,'IV. Mobility activities'!$L$12:$L$61)</f>
        <v>0</v>
      </c>
      <c r="L21" s="233"/>
      <c r="M21" s="233"/>
      <c r="N21" s="36"/>
      <c r="O21" s="233">
        <f ca="1">+SUMIF('IV. Mobility activities'!$A$12:$R$61,A21,'IV. Mobility activities'!$R$12:$R$61)</f>
        <v>0</v>
      </c>
      <c r="P21" s="233"/>
      <c r="Q21" s="233"/>
      <c r="R21" s="36"/>
      <c r="S21" s="233">
        <f t="shared" ca="1" si="0"/>
        <v>0</v>
      </c>
      <c r="T21" s="365"/>
      <c r="U21" s="36"/>
      <c r="V21" s="233">
        <f>+IFERROR(SUMIF('III. Project implementation sup'!$A$4:$A$544,'II.Distribution of grant'!A21,'III. Project implementation sup'!$AW$4:$AW$544),"")</f>
        <v>0</v>
      </c>
      <c r="W21" s="233"/>
      <c r="X21" s="233"/>
      <c r="Y21" s="36"/>
      <c r="Z21" s="233">
        <f>+IFERROR(SUMIF('III. Project implementation sup'!$A$4:$A$544,'II.Distribution of grant'!E21,'III. Project implementation sup'!$AW$4:$AW$544),"")</f>
        <v>0</v>
      </c>
      <c r="AA21" s="233"/>
      <c r="AB21" s="233"/>
      <c r="AC21" s="36"/>
      <c r="AD21" s="362">
        <f ca="1">+SUMIF('IV. Mobility activities'!$A$12:$R$61,A21,'IV. Mobility activities'!$Y$12:$Y$61)</f>
        <v>0</v>
      </c>
      <c r="AE21" s="363"/>
      <c r="AF21" s="364"/>
      <c r="AG21" s="36"/>
      <c r="AH21" s="233">
        <f t="shared" ca="1" si="2"/>
        <v>0</v>
      </c>
      <c r="AI21" s="233"/>
      <c r="AJ21" s="233"/>
      <c r="AK21" s="36"/>
      <c r="AL21" s="233">
        <f ca="1">+SUMIF('IV. Mobility activities'!$A$12:$R$61,A21,'IV. Mobility activities'!$AC$12:$AC$61)</f>
        <v>0</v>
      </c>
      <c r="AM21" s="233"/>
      <c r="AN21" s="233"/>
      <c r="AO21" s="36"/>
      <c r="AP21" s="233">
        <f t="shared" ca="1" si="3"/>
        <v>0</v>
      </c>
      <c r="AQ21" s="233"/>
      <c r="AR21" s="233"/>
      <c r="AS21" s="36"/>
      <c r="AT21" s="233">
        <f t="shared" ca="1" si="1"/>
        <v>0</v>
      </c>
      <c r="AU21" s="365"/>
    </row>
    <row r="22" spans="1:47" ht="16.5" customHeight="1" x14ac:dyDescent="0.3">
      <c r="A22" s="10" t="s">
        <v>34</v>
      </c>
      <c r="B22" s="376"/>
      <c r="C22" s="377"/>
      <c r="D22" s="378"/>
      <c r="E22" s="379"/>
      <c r="F22" s="36"/>
      <c r="G22" s="233">
        <f>+IFERROR(SUMIF('III. Project implementation sup'!$A$4:$A$544,'II.Distribution of grant'!A22,'III. Project implementation sup'!$W$4:$W$544),"")</f>
        <v>0</v>
      </c>
      <c r="H22" s="233"/>
      <c r="I22" s="233"/>
      <c r="J22" s="36"/>
      <c r="K22" s="233">
        <f ca="1">+SUMIF('IV. Mobility activities'!$A$12:$R$61,A22,'IV. Mobility activities'!$L$12:$L$61)</f>
        <v>0</v>
      </c>
      <c r="L22" s="233"/>
      <c r="M22" s="233"/>
      <c r="N22" s="36"/>
      <c r="O22" s="233">
        <f ca="1">+SUMIF('IV. Mobility activities'!$A$12:$R$61,A22,'IV. Mobility activities'!$R$12:$R$61)</f>
        <v>0</v>
      </c>
      <c r="P22" s="233"/>
      <c r="Q22" s="233"/>
      <c r="R22" s="36"/>
      <c r="S22" s="233">
        <f t="shared" ca="1" si="0"/>
        <v>0</v>
      </c>
      <c r="T22" s="365"/>
      <c r="U22" s="36"/>
      <c r="V22" s="233">
        <f>+IFERROR(SUMIF('III. Project implementation sup'!$A$4:$A$544,'II.Distribution of grant'!A22,'III. Project implementation sup'!$AW$4:$AW$544),"")</f>
        <v>0</v>
      </c>
      <c r="W22" s="233"/>
      <c r="X22" s="233"/>
      <c r="Y22" s="36"/>
      <c r="Z22" s="233">
        <f>+IFERROR(SUMIF('III. Project implementation sup'!$A$4:$A$544,'II.Distribution of grant'!E22,'III. Project implementation sup'!$AW$4:$AW$544),"")</f>
        <v>0</v>
      </c>
      <c r="AA22" s="233"/>
      <c r="AB22" s="233"/>
      <c r="AC22" s="36"/>
      <c r="AD22" s="362">
        <f ca="1">+SUMIF('IV. Mobility activities'!$A$12:$R$61,A22,'IV. Mobility activities'!$Y$12:$Y$61)</f>
        <v>0</v>
      </c>
      <c r="AE22" s="363"/>
      <c r="AF22" s="364"/>
      <c r="AG22" s="36"/>
      <c r="AH22" s="233">
        <f t="shared" ca="1" si="2"/>
        <v>0</v>
      </c>
      <c r="AI22" s="233"/>
      <c r="AJ22" s="233"/>
      <c r="AK22" s="36"/>
      <c r="AL22" s="233">
        <f ca="1">+SUMIF('IV. Mobility activities'!$A$12:$R$61,A22,'IV. Mobility activities'!$AC$12:$AC$61)</f>
        <v>0</v>
      </c>
      <c r="AM22" s="233"/>
      <c r="AN22" s="233"/>
      <c r="AO22" s="36"/>
      <c r="AP22" s="233">
        <f t="shared" ca="1" si="3"/>
        <v>0</v>
      </c>
      <c r="AQ22" s="233"/>
      <c r="AR22" s="233"/>
      <c r="AS22" s="36"/>
      <c r="AT22" s="233">
        <f t="shared" ca="1" si="1"/>
        <v>0</v>
      </c>
      <c r="AU22" s="365"/>
    </row>
    <row r="23" spans="1:47" ht="16.5" customHeight="1" x14ac:dyDescent="0.3">
      <c r="A23" s="10" t="s">
        <v>35</v>
      </c>
      <c r="B23" s="376"/>
      <c r="C23" s="377"/>
      <c r="D23" s="378"/>
      <c r="E23" s="379"/>
      <c r="F23" s="36"/>
      <c r="G23" s="233">
        <f>+IFERROR(SUMIF('III. Project implementation sup'!$A$4:$A$544,'II.Distribution of grant'!A23,'III. Project implementation sup'!$W$4:$W$544),"")</f>
        <v>0</v>
      </c>
      <c r="H23" s="233"/>
      <c r="I23" s="233"/>
      <c r="J23" s="36"/>
      <c r="K23" s="233">
        <f ca="1">+SUMIF('IV. Mobility activities'!$A$12:$R$61,A23,'IV. Mobility activities'!$L$12:$L$61)</f>
        <v>0</v>
      </c>
      <c r="L23" s="233"/>
      <c r="M23" s="233"/>
      <c r="N23" s="36"/>
      <c r="O23" s="233">
        <f ca="1">+SUMIF('IV. Mobility activities'!$A$12:$R$61,A23,'IV. Mobility activities'!$R$12:$R$61)</f>
        <v>0</v>
      </c>
      <c r="P23" s="233"/>
      <c r="Q23" s="233"/>
      <c r="R23" s="36"/>
      <c r="S23" s="233">
        <f t="shared" ca="1" si="0"/>
        <v>0</v>
      </c>
      <c r="T23" s="365"/>
      <c r="U23" s="36"/>
      <c r="V23" s="233">
        <f>+IFERROR(SUMIF('III. Project implementation sup'!$A$4:$A$544,'II.Distribution of grant'!A23,'III. Project implementation sup'!$AW$4:$AW$544),"")</f>
        <v>0</v>
      </c>
      <c r="W23" s="233"/>
      <c r="X23" s="233"/>
      <c r="Y23" s="36"/>
      <c r="Z23" s="233">
        <f>+IFERROR(SUMIF('III. Project implementation sup'!$A$4:$A$544,'II.Distribution of grant'!E23,'III. Project implementation sup'!$AW$4:$AW$544),"")</f>
        <v>0</v>
      </c>
      <c r="AA23" s="233"/>
      <c r="AB23" s="233"/>
      <c r="AC23" s="36"/>
      <c r="AD23" s="362">
        <f ca="1">+SUMIF('IV. Mobility activities'!$A$12:$R$61,A23,'IV. Mobility activities'!$Y$12:$Y$61)</f>
        <v>0</v>
      </c>
      <c r="AE23" s="363"/>
      <c r="AF23" s="364"/>
      <c r="AG23" s="36"/>
      <c r="AH23" s="233">
        <f t="shared" ca="1" si="2"/>
        <v>0</v>
      </c>
      <c r="AI23" s="233"/>
      <c r="AJ23" s="233"/>
      <c r="AK23" s="36"/>
      <c r="AL23" s="233">
        <f ca="1">+SUMIF('IV. Mobility activities'!$A$12:$R$61,A23,'IV. Mobility activities'!$AC$12:$AC$61)</f>
        <v>0</v>
      </c>
      <c r="AM23" s="233"/>
      <c r="AN23" s="233"/>
      <c r="AO23" s="36"/>
      <c r="AP23" s="233">
        <f t="shared" ca="1" si="3"/>
        <v>0</v>
      </c>
      <c r="AQ23" s="233"/>
      <c r="AR23" s="233"/>
      <c r="AS23" s="36"/>
      <c r="AT23" s="233">
        <f t="shared" ca="1" si="1"/>
        <v>0</v>
      </c>
      <c r="AU23" s="365"/>
    </row>
    <row r="24" spans="1:47" ht="16.5" customHeight="1" x14ac:dyDescent="0.3">
      <c r="A24" s="10" t="s">
        <v>36</v>
      </c>
      <c r="B24" s="376"/>
      <c r="C24" s="377"/>
      <c r="D24" s="378"/>
      <c r="E24" s="379"/>
      <c r="F24" s="36"/>
      <c r="G24" s="233">
        <f>+IFERROR(SUMIF('III. Project implementation sup'!$A$4:$A$544,'II.Distribution of grant'!A24,'III. Project implementation sup'!$W$4:$W$544),"")</f>
        <v>0</v>
      </c>
      <c r="H24" s="233"/>
      <c r="I24" s="233"/>
      <c r="J24" s="36"/>
      <c r="K24" s="233">
        <f ca="1">+SUMIF('IV. Mobility activities'!$A$12:$R$61,A24,'IV. Mobility activities'!$L$12:$L$61)</f>
        <v>0</v>
      </c>
      <c r="L24" s="233"/>
      <c r="M24" s="233"/>
      <c r="N24" s="36"/>
      <c r="O24" s="233">
        <f ca="1">+SUMIF('IV. Mobility activities'!$A$12:$R$61,A24,'IV. Mobility activities'!$R$12:$R$61)</f>
        <v>0</v>
      </c>
      <c r="P24" s="233"/>
      <c r="Q24" s="233"/>
      <c r="R24" s="36"/>
      <c r="S24" s="233">
        <f t="shared" ca="1" si="0"/>
        <v>0</v>
      </c>
      <c r="T24" s="365"/>
      <c r="U24" s="36"/>
      <c r="V24" s="233">
        <f>+IFERROR(SUMIF('III. Project implementation sup'!$A$4:$A$544,'II.Distribution of grant'!A24,'III. Project implementation sup'!$AW$4:$AW$544),"")</f>
        <v>0</v>
      </c>
      <c r="W24" s="233"/>
      <c r="X24" s="233"/>
      <c r="Y24" s="36"/>
      <c r="Z24" s="233">
        <f>+IFERROR(SUMIF('III. Project implementation sup'!$A$4:$A$544,'II.Distribution of grant'!E24,'III. Project implementation sup'!$AW$4:$AW$544),"")</f>
        <v>0</v>
      </c>
      <c r="AA24" s="233"/>
      <c r="AB24" s="233"/>
      <c r="AC24" s="36"/>
      <c r="AD24" s="362">
        <f ca="1">+SUMIF('IV. Mobility activities'!$A$12:$R$61,A24,'IV. Mobility activities'!$Y$12:$Y$61)</f>
        <v>0</v>
      </c>
      <c r="AE24" s="363"/>
      <c r="AF24" s="364"/>
      <c r="AG24" s="36"/>
      <c r="AH24" s="233">
        <f t="shared" ca="1" si="2"/>
        <v>0</v>
      </c>
      <c r="AI24" s="233"/>
      <c r="AJ24" s="233"/>
      <c r="AK24" s="36"/>
      <c r="AL24" s="233">
        <f ca="1">+SUMIF('IV. Mobility activities'!$A$12:$R$61,A24,'IV. Mobility activities'!$AC$12:$AC$61)</f>
        <v>0</v>
      </c>
      <c r="AM24" s="233"/>
      <c r="AN24" s="233"/>
      <c r="AO24" s="36"/>
      <c r="AP24" s="233">
        <f t="shared" ca="1" si="3"/>
        <v>0</v>
      </c>
      <c r="AQ24" s="233"/>
      <c r="AR24" s="233"/>
      <c r="AS24" s="36"/>
      <c r="AT24" s="233">
        <f t="shared" ca="1" si="1"/>
        <v>0</v>
      </c>
      <c r="AU24" s="365"/>
    </row>
    <row r="25" spans="1:47" ht="16.5" customHeight="1" x14ac:dyDescent="0.3">
      <c r="A25" s="10" t="s">
        <v>37</v>
      </c>
      <c r="B25" s="376"/>
      <c r="C25" s="377"/>
      <c r="D25" s="378"/>
      <c r="E25" s="379"/>
      <c r="F25" s="36"/>
      <c r="G25" s="233">
        <f>+IFERROR(SUMIF('III. Project implementation sup'!$A$4:$A$544,'II.Distribution of grant'!A25,'III. Project implementation sup'!$W$4:$W$544),"")</f>
        <v>0</v>
      </c>
      <c r="H25" s="233"/>
      <c r="I25" s="233"/>
      <c r="J25" s="36"/>
      <c r="K25" s="233">
        <f ca="1">+SUMIF('IV. Mobility activities'!$A$12:$R$61,A25,'IV. Mobility activities'!$L$12:$L$61)</f>
        <v>0</v>
      </c>
      <c r="L25" s="233"/>
      <c r="M25" s="233"/>
      <c r="N25" s="36"/>
      <c r="O25" s="233">
        <f ca="1">+SUMIF('IV. Mobility activities'!$A$12:$R$61,A25,'IV. Mobility activities'!$R$12:$R$61)</f>
        <v>0</v>
      </c>
      <c r="P25" s="233"/>
      <c r="Q25" s="233"/>
      <c r="R25" s="36"/>
      <c r="S25" s="233">
        <f t="shared" ca="1" si="0"/>
        <v>0</v>
      </c>
      <c r="T25" s="365"/>
      <c r="U25" s="36"/>
      <c r="V25" s="233">
        <f>+IFERROR(SUMIF('III. Project implementation sup'!$A$4:$A$544,'II.Distribution of grant'!A25,'III. Project implementation sup'!$AW$4:$AW$544),"")</f>
        <v>0</v>
      </c>
      <c r="W25" s="233"/>
      <c r="X25" s="233"/>
      <c r="Y25" s="36"/>
      <c r="Z25" s="233">
        <f>+IFERROR(SUMIF('III. Project implementation sup'!$A$4:$A$544,'II.Distribution of grant'!E25,'III. Project implementation sup'!$AW$4:$AW$544),"")</f>
        <v>0</v>
      </c>
      <c r="AA25" s="233"/>
      <c r="AB25" s="233"/>
      <c r="AC25" s="36"/>
      <c r="AD25" s="362">
        <f ca="1">+SUMIF('IV. Mobility activities'!$A$12:$R$61,A25,'IV. Mobility activities'!$Y$12:$Y$61)</f>
        <v>0</v>
      </c>
      <c r="AE25" s="363"/>
      <c r="AF25" s="364"/>
      <c r="AG25" s="36"/>
      <c r="AH25" s="233">
        <f t="shared" ca="1" si="2"/>
        <v>0</v>
      </c>
      <c r="AI25" s="233"/>
      <c r="AJ25" s="233"/>
      <c r="AK25" s="36"/>
      <c r="AL25" s="233">
        <f ca="1">+SUMIF('IV. Mobility activities'!$A$12:$R$61,A25,'IV. Mobility activities'!$AC$12:$AC$61)</f>
        <v>0</v>
      </c>
      <c r="AM25" s="233"/>
      <c r="AN25" s="233"/>
      <c r="AO25" s="36"/>
      <c r="AP25" s="233">
        <f t="shared" ca="1" si="3"/>
        <v>0</v>
      </c>
      <c r="AQ25" s="233"/>
      <c r="AR25" s="233"/>
      <c r="AS25" s="36"/>
      <c r="AT25" s="233">
        <f t="shared" ca="1" si="1"/>
        <v>0</v>
      </c>
      <c r="AU25" s="365"/>
    </row>
    <row r="26" spans="1:47" ht="16.5" customHeight="1" x14ac:dyDescent="0.3">
      <c r="A26" s="10" t="s">
        <v>236</v>
      </c>
      <c r="B26" s="376"/>
      <c r="C26" s="377"/>
      <c r="D26" s="378"/>
      <c r="E26" s="379"/>
      <c r="F26" s="36"/>
      <c r="G26" s="233">
        <f>+IFERROR(SUMIF('III. Project implementation sup'!$A$4:$A$544,'II.Distribution of grant'!A26,'III. Project implementation sup'!$W$4:$W$544),"")</f>
        <v>0</v>
      </c>
      <c r="H26" s="233"/>
      <c r="I26" s="233"/>
      <c r="J26" s="36"/>
      <c r="K26" s="233">
        <f ca="1">+SUMIF('IV. Mobility activities'!$A$12:$R$61,A26,'IV. Mobility activities'!$L$12:$L$61)</f>
        <v>0</v>
      </c>
      <c r="L26" s="233"/>
      <c r="M26" s="233"/>
      <c r="N26" s="36"/>
      <c r="O26" s="233">
        <f ca="1">+SUMIF('IV. Mobility activities'!$A$12:$R$61,A26,'IV. Mobility activities'!$R$12:$R$61)</f>
        <v>0</v>
      </c>
      <c r="P26" s="233"/>
      <c r="Q26" s="233"/>
      <c r="R26" s="36"/>
      <c r="S26" s="233">
        <f t="shared" ca="1" si="0"/>
        <v>0</v>
      </c>
      <c r="T26" s="365"/>
      <c r="U26" s="36"/>
      <c r="V26" s="233">
        <f>+IFERROR(SUMIF('III. Project implementation sup'!$A$4:$A$544,'II.Distribution of grant'!A26,'III. Project implementation sup'!$AW$4:$AW$544),"")</f>
        <v>0</v>
      </c>
      <c r="W26" s="233"/>
      <c r="X26" s="233"/>
      <c r="Y26" s="36"/>
      <c r="Z26" s="233">
        <f>+IFERROR(SUMIF('III. Project implementation sup'!$A$4:$A$544,'II.Distribution of grant'!E26,'III. Project implementation sup'!$AW$4:$AW$544),"")</f>
        <v>0</v>
      </c>
      <c r="AA26" s="233"/>
      <c r="AB26" s="233"/>
      <c r="AC26" s="36"/>
      <c r="AD26" s="362">
        <f ca="1">+SUMIF('IV. Mobility activities'!$A$12:$R$61,A26,'IV. Mobility activities'!$Y$12:$Y$61)</f>
        <v>0</v>
      </c>
      <c r="AE26" s="363"/>
      <c r="AF26" s="364"/>
      <c r="AG26" s="36"/>
      <c r="AH26" s="233">
        <f t="shared" ca="1" si="2"/>
        <v>0</v>
      </c>
      <c r="AI26" s="233"/>
      <c r="AJ26" s="233"/>
      <c r="AK26" s="36"/>
      <c r="AL26" s="233">
        <f ca="1">+SUMIF('IV. Mobility activities'!$A$12:$R$61,A26,'IV. Mobility activities'!$AC$12:$AC$61)</f>
        <v>0</v>
      </c>
      <c r="AM26" s="233"/>
      <c r="AN26" s="233"/>
      <c r="AO26" s="36"/>
      <c r="AP26" s="233">
        <f t="shared" ca="1" si="3"/>
        <v>0</v>
      </c>
      <c r="AQ26" s="233"/>
      <c r="AR26" s="233"/>
      <c r="AS26" s="36"/>
      <c r="AT26" s="233">
        <f t="shared" ca="1" si="1"/>
        <v>0</v>
      </c>
      <c r="AU26" s="365"/>
    </row>
    <row r="27" spans="1:47" ht="16.5" customHeight="1" x14ac:dyDescent="0.3">
      <c r="A27" s="10" t="s">
        <v>237</v>
      </c>
      <c r="B27" s="376"/>
      <c r="C27" s="377"/>
      <c r="D27" s="378"/>
      <c r="E27" s="379"/>
      <c r="F27" s="36"/>
      <c r="G27" s="233">
        <f>+IFERROR(SUMIF('III. Project implementation sup'!$A$4:$A$544,'II.Distribution of grant'!A27,'III. Project implementation sup'!$W$4:$W$544),"")</f>
        <v>0</v>
      </c>
      <c r="H27" s="233"/>
      <c r="I27" s="233"/>
      <c r="J27" s="36"/>
      <c r="K27" s="233">
        <f ca="1">+SUMIF('IV. Mobility activities'!$A$12:$R$61,A27,'IV. Mobility activities'!$L$12:$L$61)</f>
        <v>0</v>
      </c>
      <c r="L27" s="233"/>
      <c r="M27" s="233"/>
      <c r="N27" s="36"/>
      <c r="O27" s="233">
        <f ca="1">+SUMIF('IV. Mobility activities'!$A$12:$R$61,A27,'IV. Mobility activities'!$R$12:$R$61)</f>
        <v>0</v>
      </c>
      <c r="P27" s="233"/>
      <c r="Q27" s="233"/>
      <c r="R27" s="36"/>
      <c r="S27" s="233">
        <f t="shared" ca="1" si="0"/>
        <v>0</v>
      </c>
      <c r="T27" s="365"/>
      <c r="U27" s="36"/>
      <c r="V27" s="233">
        <f>+IFERROR(SUMIF('III. Project implementation sup'!$A$4:$A$544,'II.Distribution of grant'!A27,'III. Project implementation sup'!$AW$4:$AW$544),"")</f>
        <v>0</v>
      </c>
      <c r="W27" s="233"/>
      <c r="X27" s="233"/>
      <c r="Y27" s="36"/>
      <c r="Z27" s="233">
        <f>+IFERROR(SUMIF('III. Project implementation sup'!$A$4:$A$544,'II.Distribution of grant'!E27,'III. Project implementation sup'!$AW$4:$AW$544),"")</f>
        <v>0</v>
      </c>
      <c r="AA27" s="233"/>
      <c r="AB27" s="233"/>
      <c r="AC27" s="36"/>
      <c r="AD27" s="362">
        <f ca="1">+SUMIF('IV. Mobility activities'!$A$12:$R$61,A27,'IV. Mobility activities'!$Y$12:$Y$61)</f>
        <v>0</v>
      </c>
      <c r="AE27" s="363"/>
      <c r="AF27" s="364"/>
      <c r="AG27" s="36"/>
      <c r="AH27" s="233">
        <f t="shared" ca="1" si="2"/>
        <v>0</v>
      </c>
      <c r="AI27" s="233"/>
      <c r="AJ27" s="233"/>
      <c r="AK27" s="36"/>
      <c r="AL27" s="233">
        <f ca="1">+SUMIF('IV. Mobility activities'!$A$12:$R$61,A27,'IV. Mobility activities'!$AC$12:$AC$61)</f>
        <v>0</v>
      </c>
      <c r="AM27" s="233"/>
      <c r="AN27" s="233"/>
      <c r="AO27" s="36"/>
      <c r="AP27" s="233">
        <f t="shared" ca="1" si="3"/>
        <v>0</v>
      </c>
      <c r="AQ27" s="233"/>
      <c r="AR27" s="233"/>
      <c r="AS27" s="36"/>
      <c r="AT27" s="233">
        <f t="shared" ca="1" si="1"/>
        <v>0</v>
      </c>
      <c r="AU27" s="365"/>
    </row>
    <row r="28" spans="1:47" ht="16.5" customHeight="1" x14ac:dyDescent="0.3">
      <c r="A28" s="10" t="s">
        <v>238</v>
      </c>
      <c r="B28" s="376"/>
      <c r="C28" s="377"/>
      <c r="D28" s="378"/>
      <c r="E28" s="379"/>
      <c r="F28" s="36"/>
      <c r="G28" s="233">
        <f>+IFERROR(SUMIF('III. Project implementation sup'!$A$4:$A$544,'II.Distribution of grant'!A28,'III. Project implementation sup'!$W$4:$W$544),"")</f>
        <v>0</v>
      </c>
      <c r="H28" s="233"/>
      <c r="I28" s="233"/>
      <c r="J28" s="36"/>
      <c r="K28" s="233">
        <f ca="1">+SUMIF('IV. Mobility activities'!$A$12:$R$61,A28,'IV. Mobility activities'!$L$12:$L$61)</f>
        <v>0</v>
      </c>
      <c r="L28" s="233"/>
      <c r="M28" s="233"/>
      <c r="N28" s="36"/>
      <c r="O28" s="233">
        <f ca="1">+SUMIF('IV. Mobility activities'!$A$12:$R$61,A28,'IV. Mobility activities'!$R$12:$R$61)</f>
        <v>0</v>
      </c>
      <c r="P28" s="233"/>
      <c r="Q28" s="233"/>
      <c r="R28" s="36"/>
      <c r="S28" s="233">
        <f t="shared" ca="1" si="0"/>
        <v>0</v>
      </c>
      <c r="T28" s="365"/>
      <c r="U28" s="36"/>
      <c r="V28" s="233">
        <f>+IFERROR(SUMIF('III. Project implementation sup'!$A$4:$A$544,'II.Distribution of grant'!A28,'III. Project implementation sup'!$AW$4:$AW$544),"")</f>
        <v>0</v>
      </c>
      <c r="W28" s="233"/>
      <c r="X28" s="233"/>
      <c r="Y28" s="36"/>
      <c r="Z28" s="233">
        <f>+IFERROR(SUMIF('III. Project implementation sup'!$A$4:$A$544,'II.Distribution of grant'!E28,'III. Project implementation sup'!$AW$4:$AW$544),"")</f>
        <v>0</v>
      </c>
      <c r="AA28" s="233"/>
      <c r="AB28" s="233"/>
      <c r="AC28" s="36"/>
      <c r="AD28" s="362">
        <f ca="1">+SUMIF('IV. Mobility activities'!$A$12:$R$61,A28,'IV. Mobility activities'!$Y$12:$Y$61)</f>
        <v>0</v>
      </c>
      <c r="AE28" s="363"/>
      <c r="AF28" s="364"/>
      <c r="AG28" s="36"/>
      <c r="AH28" s="233">
        <f t="shared" ca="1" si="2"/>
        <v>0</v>
      </c>
      <c r="AI28" s="233"/>
      <c r="AJ28" s="233"/>
      <c r="AK28" s="36"/>
      <c r="AL28" s="233">
        <f ca="1">+SUMIF('IV. Mobility activities'!$A$12:$R$61,A28,'IV. Mobility activities'!$AC$12:$AC$61)</f>
        <v>0</v>
      </c>
      <c r="AM28" s="233"/>
      <c r="AN28" s="233"/>
      <c r="AO28" s="36"/>
      <c r="AP28" s="233">
        <f t="shared" ca="1" si="3"/>
        <v>0</v>
      </c>
      <c r="AQ28" s="233"/>
      <c r="AR28" s="233"/>
      <c r="AS28" s="36"/>
      <c r="AT28" s="233">
        <f t="shared" ca="1" si="1"/>
        <v>0</v>
      </c>
      <c r="AU28" s="365"/>
    </row>
    <row r="29" spans="1:47" ht="16.5" customHeight="1" x14ac:dyDescent="0.3">
      <c r="A29" s="10" t="s">
        <v>239</v>
      </c>
      <c r="B29" s="376"/>
      <c r="C29" s="377"/>
      <c r="D29" s="378"/>
      <c r="E29" s="379"/>
      <c r="F29" s="36"/>
      <c r="G29" s="233">
        <f>+IFERROR(SUMIF('III. Project implementation sup'!$A$4:$A$544,'II.Distribution of grant'!A29,'III. Project implementation sup'!$W$4:$W$544),"")</f>
        <v>0</v>
      </c>
      <c r="H29" s="233"/>
      <c r="I29" s="233"/>
      <c r="J29" s="36"/>
      <c r="K29" s="233">
        <f ca="1">+SUMIF('IV. Mobility activities'!$A$12:$R$61,A29,'IV. Mobility activities'!$L$12:$L$61)</f>
        <v>0</v>
      </c>
      <c r="L29" s="233"/>
      <c r="M29" s="233"/>
      <c r="N29" s="36"/>
      <c r="O29" s="233">
        <f ca="1">+SUMIF('IV. Mobility activities'!$A$12:$R$61,A29,'IV. Mobility activities'!$R$12:$R$61)</f>
        <v>0</v>
      </c>
      <c r="P29" s="233"/>
      <c r="Q29" s="233"/>
      <c r="R29" s="36"/>
      <c r="S29" s="233">
        <f t="shared" ca="1" si="0"/>
        <v>0</v>
      </c>
      <c r="T29" s="365"/>
      <c r="U29" s="36"/>
      <c r="V29" s="233">
        <f>+IFERROR(SUMIF('III. Project implementation sup'!$A$4:$A$544,'II.Distribution of grant'!A29,'III. Project implementation sup'!$AW$4:$AW$544),"")</f>
        <v>0</v>
      </c>
      <c r="W29" s="233"/>
      <c r="X29" s="233"/>
      <c r="Y29" s="36"/>
      <c r="Z29" s="233">
        <f>+IFERROR(SUMIF('III. Project implementation sup'!$A$4:$A$544,'II.Distribution of grant'!E29,'III. Project implementation sup'!$AW$4:$AW$544),"")</f>
        <v>0</v>
      </c>
      <c r="AA29" s="233"/>
      <c r="AB29" s="233"/>
      <c r="AC29" s="36"/>
      <c r="AD29" s="362">
        <f ca="1">+SUMIF('IV. Mobility activities'!$A$12:$R$61,A29,'IV. Mobility activities'!$Y$12:$Y$61)</f>
        <v>0</v>
      </c>
      <c r="AE29" s="363"/>
      <c r="AF29" s="364"/>
      <c r="AG29" s="36"/>
      <c r="AH29" s="233">
        <f t="shared" ca="1" si="2"/>
        <v>0</v>
      </c>
      <c r="AI29" s="233"/>
      <c r="AJ29" s="233"/>
      <c r="AK29" s="36"/>
      <c r="AL29" s="233">
        <f ca="1">+SUMIF('IV. Mobility activities'!$A$12:$R$61,A29,'IV. Mobility activities'!$AC$12:$AC$61)</f>
        <v>0</v>
      </c>
      <c r="AM29" s="233"/>
      <c r="AN29" s="233"/>
      <c r="AO29" s="36"/>
      <c r="AP29" s="233">
        <f t="shared" ca="1" si="3"/>
        <v>0</v>
      </c>
      <c r="AQ29" s="233"/>
      <c r="AR29" s="233"/>
      <c r="AS29" s="36"/>
      <c r="AT29" s="233">
        <f t="shared" ca="1" si="1"/>
        <v>0</v>
      </c>
      <c r="AU29" s="365"/>
    </row>
    <row r="30" spans="1:47" ht="16.5" customHeight="1" x14ac:dyDescent="0.3">
      <c r="A30" s="10" t="s">
        <v>240</v>
      </c>
      <c r="B30" s="376"/>
      <c r="C30" s="377"/>
      <c r="D30" s="378"/>
      <c r="E30" s="379"/>
      <c r="F30" s="36"/>
      <c r="G30" s="233">
        <f>+IFERROR(SUMIF('III. Project implementation sup'!$A$4:$A$544,'II.Distribution of grant'!A30,'III. Project implementation sup'!$W$4:$W$544),"")</f>
        <v>0</v>
      </c>
      <c r="H30" s="233"/>
      <c r="I30" s="233"/>
      <c r="J30" s="36"/>
      <c r="K30" s="233">
        <f ca="1">+SUMIF('IV. Mobility activities'!$A$12:$R$61,A30,'IV. Mobility activities'!$L$12:$L$61)</f>
        <v>0</v>
      </c>
      <c r="L30" s="233"/>
      <c r="M30" s="233"/>
      <c r="N30" s="36"/>
      <c r="O30" s="233">
        <f ca="1">+SUMIF('IV. Mobility activities'!$A$12:$R$61,A30,'IV. Mobility activities'!$R$12:$R$61)</f>
        <v>0</v>
      </c>
      <c r="P30" s="233"/>
      <c r="Q30" s="233"/>
      <c r="R30" s="36"/>
      <c r="S30" s="233">
        <f t="shared" ca="1" si="0"/>
        <v>0</v>
      </c>
      <c r="T30" s="365"/>
      <c r="U30" s="36"/>
      <c r="V30" s="233">
        <f>+IFERROR(SUMIF('III. Project implementation sup'!$A$4:$A$544,'II.Distribution of grant'!A30,'III. Project implementation sup'!$AW$4:$AW$544),"")</f>
        <v>0</v>
      </c>
      <c r="W30" s="233"/>
      <c r="X30" s="233"/>
      <c r="Y30" s="36"/>
      <c r="Z30" s="233">
        <f>+IFERROR(SUMIF('III. Project implementation sup'!$A$4:$A$544,'II.Distribution of grant'!E30,'III. Project implementation sup'!$AW$4:$AW$544),"")</f>
        <v>0</v>
      </c>
      <c r="AA30" s="233"/>
      <c r="AB30" s="233"/>
      <c r="AC30" s="36"/>
      <c r="AD30" s="362">
        <f ca="1">+SUMIF('IV. Mobility activities'!$A$12:$R$61,A30,'IV. Mobility activities'!$Y$12:$Y$61)</f>
        <v>0</v>
      </c>
      <c r="AE30" s="363"/>
      <c r="AF30" s="364"/>
      <c r="AG30" s="36"/>
      <c r="AH30" s="233">
        <f t="shared" ca="1" si="2"/>
        <v>0</v>
      </c>
      <c r="AI30" s="233"/>
      <c r="AJ30" s="233"/>
      <c r="AK30" s="36"/>
      <c r="AL30" s="233">
        <f ca="1">+SUMIF('IV. Mobility activities'!$A$12:$R$61,A30,'IV. Mobility activities'!$AC$12:$AC$61)</f>
        <v>0</v>
      </c>
      <c r="AM30" s="233"/>
      <c r="AN30" s="233"/>
      <c r="AO30" s="36"/>
      <c r="AP30" s="233">
        <f t="shared" ca="1" si="3"/>
        <v>0</v>
      </c>
      <c r="AQ30" s="233"/>
      <c r="AR30" s="233"/>
      <c r="AS30" s="36"/>
      <c r="AT30" s="233">
        <f t="shared" ca="1" si="1"/>
        <v>0</v>
      </c>
      <c r="AU30" s="365"/>
    </row>
    <row r="31" spans="1:47" ht="16.5" customHeight="1" x14ac:dyDescent="0.3">
      <c r="A31" s="10" t="s">
        <v>241</v>
      </c>
      <c r="B31" s="376"/>
      <c r="C31" s="377"/>
      <c r="D31" s="378"/>
      <c r="E31" s="379"/>
      <c r="F31" s="36"/>
      <c r="G31" s="233">
        <f>+IFERROR(SUMIF('III. Project implementation sup'!$A$4:$A$544,'II.Distribution of grant'!A31,'III. Project implementation sup'!$W$4:$W$544),"")</f>
        <v>0</v>
      </c>
      <c r="H31" s="233"/>
      <c r="I31" s="233"/>
      <c r="J31" s="36"/>
      <c r="K31" s="233">
        <f ca="1">+SUMIF('IV. Mobility activities'!$A$12:$R$61,A31,'IV. Mobility activities'!$L$12:$L$61)</f>
        <v>0</v>
      </c>
      <c r="L31" s="233"/>
      <c r="M31" s="233"/>
      <c r="N31" s="36"/>
      <c r="O31" s="233">
        <f ca="1">+SUMIF('IV. Mobility activities'!$A$12:$R$61,A31,'IV. Mobility activities'!$R$12:$R$61)</f>
        <v>0</v>
      </c>
      <c r="P31" s="233"/>
      <c r="Q31" s="233"/>
      <c r="R31" s="36"/>
      <c r="S31" s="233">
        <f t="shared" ca="1" si="0"/>
        <v>0</v>
      </c>
      <c r="T31" s="365"/>
      <c r="U31" s="36"/>
      <c r="V31" s="233">
        <f>+IFERROR(SUMIF('III. Project implementation sup'!$A$4:$A$544,'II.Distribution of grant'!A31,'III. Project implementation sup'!$AW$4:$AW$544),"")</f>
        <v>0</v>
      </c>
      <c r="W31" s="233"/>
      <c r="X31" s="233"/>
      <c r="Y31" s="36"/>
      <c r="Z31" s="233">
        <f>+IFERROR(SUMIF('III. Project implementation sup'!$A$4:$A$544,'II.Distribution of grant'!E31,'III. Project implementation sup'!$AW$4:$AW$544),"")</f>
        <v>0</v>
      </c>
      <c r="AA31" s="233"/>
      <c r="AB31" s="233"/>
      <c r="AC31" s="36"/>
      <c r="AD31" s="362">
        <f ca="1">+SUMIF('IV. Mobility activities'!$A$12:$R$61,A31,'IV. Mobility activities'!$Y$12:$Y$61)</f>
        <v>0</v>
      </c>
      <c r="AE31" s="363"/>
      <c r="AF31" s="364"/>
      <c r="AG31" s="36"/>
      <c r="AH31" s="233">
        <f t="shared" ca="1" si="2"/>
        <v>0</v>
      </c>
      <c r="AI31" s="233"/>
      <c r="AJ31" s="233"/>
      <c r="AK31" s="36"/>
      <c r="AL31" s="233">
        <f ca="1">+SUMIF('IV. Mobility activities'!$A$12:$R$61,A31,'IV. Mobility activities'!$AC$12:$AC$61)</f>
        <v>0</v>
      </c>
      <c r="AM31" s="233"/>
      <c r="AN31" s="233"/>
      <c r="AO31" s="36"/>
      <c r="AP31" s="233">
        <f t="shared" ca="1" si="3"/>
        <v>0</v>
      </c>
      <c r="AQ31" s="233"/>
      <c r="AR31" s="233"/>
      <c r="AS31" s="36"/>
      <c r="AT31" s="233">
        <f t="shared" ca="1" si="1"/>
        <v>0</v>
      </c>
      <c r="AU31" s="365"/>
    </row>
    <row r="32" spans="1:47" ht="16.5" customHeight="1" x14ac:dyDescent="0.3">
      <c r="A32" s="10" t="s">
        <v>242</v>
      </c>
      <c r="B32" s="376"/>
      <c r="C32" s="377"/>
      <c r="D32" s="378"/>
      <c r="E32" s="379"/>
      <c r="F32" s="36"/>
      <c r="G32" s="233">
        <f>+IFERROR(SUMIF('III. Project implementation sup'!$A$4:$A$544,'II.Distribution of grant'!A32,'III. Project implementation sup'!$W$4:$W$544),"")</f>
        <v>0</v>
      </c>
      <c r="H32" s="233"/>
      <c r="I32" s="233"/>
      <c r="J32" s="36"/>
      <c r="K32" s="233">
        <f ca="1">+SUMIF('IV. Mobility activities'!$A$12:$R$61,A32,'IV. Mobility activities'!$L$12:$L$61)</f>
        <v>0</v>
      </c>
      <c r="L32" s="233"/>
      <c r="M32" s="233"/>
      <c r="N32" s="36"/>
      <c r="O32" s="233">
        <f ca="1">+SUMIF('IV. Mobility activities'!$A$12:$R$61,A32,'IV. Mobility activities'!$R$12:$R$61)</f>
        <v>0</v>
      </c>
      <c r="P32" s="233"/>
      <c r="Q32" s="233"/>
      <c r="R32" s="36"/>
      <c r="S32" s="233">
        <f t="shared" ca="1" si="0"/>
        <v>0</v>
      </c>
      <c r="T32" s="365"/>
      <c r="U32" s="36"/>
      <c r="V32" s="233">
        <f>+IFERROR(SUMIF('III. Project implementation sup'!$A$4:$A$544,'II.Distribution of grant'!A32,'III. Project implementation sup'!$AW$4:$AW$544),"")</f>
        <v>0</v>
      </c>
      <c r="W32" s="233"/>
      <c r="X32" s="233"/>
      <c r="Y32" s="36"/>
      <c r="Z32" s="233">
        <f>+IFERROR(SUMIF('III. Project implementation sup'!$A$4:$A$544,'II.Distribution of grant'!E32,'III. Project implementation sup'!$AW$4:$AW$544),"")</f>
        <v>0</v>
      </c>
      <c r="AA32" s="233"/>
      <c r="AB32" s="233"/>
      <c r="AC32" s="36"/>
      <c r="AD32" s="362">
        <f ca="1">+SUMIF('IV. Mobility activities'!$A$12:$R$61,A32,'IV. Mobility activities'!$Y$12:$Y$61)</f>
        <v>0</v>
      </c>
      <c r="AE32" s="363"/>
      <c r="AF32" s="364"/>
      <c r="AG32" s="36"/>
      <c r="AH32" s="233">
        <f t="shared" ca="1" si="2"/>
        <v>0</v>
      </c>
      <c r="AI32" s="233"/>
      <c r="AJ32" s="233"/>
      <c r="AK32" s="36"/>
      <c r="AL32" s="233">
        <f ca="1">+SUMIF('IV. Mobility activities'!$A$12:$R$61,A32,'IV. Mobility activities'!$AC$12:$AC$61)</f>
        <v>0</v>
      </c>
      <c r="AM32" s="233"/>
      <c r="AN32" s="233"/>
      <c r="AO32" s="36"/>
      <c r="AP32" s="233">
        <f t="shared" ca="1" si="3"/>
        <v>0</v>
      </c>
      <c r="AQ32" s="233"/>
      <c r="AR32" s="233"/>
      <c r="AS32" s="36"/>
      <c r="AT32" s="233">
        <f t="shared" ca="1" si="1"/>
        <v>0</v>
      </c>
      <c r="AU32" s="365"/>
    </row>
    <row r="33" spans="1:47" ht="16.5" customHeight="1" x14ac:dyDescent="0.3">
      <c r="A33" s="10" t="s">
        <v>243</v>
      </c>
      <c r="B33" s="376"/>
      <c r="C33" s="377"/>
      <c r="D33" s="378"/>
      <c r="E33" s="379"/>
      <c r="F33" s="36"/>
      <c r="G33" s="233">
        <f>+IFERROR(SUMIF('III. Project implementation sup'!$A$4:$A$544,'II.Distribution of grant'!A33,'III. Project implementation sup'!$W$4:$W$544),"")</f>
        <v>0</v>
      </c>
      <c r="H33" s="233"/>
      <c r="I33" s="233"/>
      <c r="J33" s="36"/>
      <c r="K33" s="233">
        <f ca="1">+SUMIF('IV. Mobility activities'!$A$12:$R$61,A33,'IV. Mobility activities'!$L$12:$L$61)</f>
        <v>0</v>
      </c>
      <c r="L33" s="233"/>
      <c r="M33" s="233"/>
      <c r="N33" s="36"/>
      <c r="O33" s="233">
        <f ca="1">+SUMIF('IV. Mobility activities'!$A$12:$R$61,A33,'IV. Mobility activities'!$R$12:$R$61)</f>
        <v>0</v>
      </c>
      <c r="P33" s="233"/>
      <c r="Q33" s="233"/>
      <c r="R33" s="36"/>
      <c r="S33" s="233">
        <f t="shared" ca="1" si="0"/>
        <v>0</v>
      </c>
      <c r="T33" s="365"/>
      <c r="U33" s="36"/>
      <c r="V33" s="233">
        <f>+IFERROR(SUMIF('III. Project implementation sup'!$A$4:$A$544,'II.Distribution of grant'!A33,'III. Project implementation sup'!$AW$4:$AW$544),"")</f>
        <v>0</v>
      </c>
      <c r="W33" s="233"/>
      <c r="X33" s="233"/>
      <c r="Y33" s="36"/>
      <c r="Z33" s="233">
        <f>+IFERROR(SUMIF('III. Project implementation sup'!$A$4:$A$544,'II.Distribution of grant'!E33,'III. Project implementation sup'!$AW$4:$AW$544),"")</f>
        <v>0</v>
      </c>
      <c r="AA33" s="233"/>
      <c r="AB33" s="233"/>
      <c r="AC33" s="36"/>
      <c r="AD33" s="362">
        <f ca="1">+SUMIF('IV. Mobility activities'!$A$12:$R$61,A33,'IV. Mobility activities'!$Y$12:$Y$61)</f>
        <v>0</v>
      </c>
      <c r="AE33" s="363"/>
      <c r="AF33" s="364"/>
      <c r="AG33" s="36"/>
      <c r="AH33" s="233">
        <f t="shared" ca="1" si="2"/>
        <v>0</v>
      </c>
      <c r="AI33" s="233"/>
      <c r="AJ33" s="233"/>
      <c r="AK33" s="36"/>
      <c r="AL33" s="233">
        <f ca="1">+SUMIF('IV. Mobility activities'!$A$12:$R$61,A33,'IV. Mobility activities'!$AC$12:$AC$61)</f>
        <v>0</v>
      </c>
      <c r="AM33" s="233"/>
      <c r="AN33" s="233"/>
      <c r="AO33" s="36"/>
      <c r="AP33" s="233">
        <f t="shared" ca="1" si="3"/>
        <v>0</v>
      </c>
      <c r="AQ33" s="233"/>
      <c r="AR33" s="233"/>
      <c r="AS33" s="36"/>
      <c r="AT33" s="233">
        <f t="shared" ca="1" si="1"/>
        <v>0</v>
      </c>
      <c r="AU33" s="365"/>
    </row>
    <row r="34" spans="1:47" ht="16.5" customHeight="1" x14ac:dyDescent="0.3">
      <c r="A34" s="10" t="s">
        <v>244</v>
      </c>
      <c r="B34" s="376"/>
      <c r="C34" s="377"/>
      <c r="D34" s="378"/>
      <c r="E34" s="379"/>
      <c r="F34" s="36"/>
      <c r="G34" s="233">
        <f>+IFERROR(SUMIF('III. Project implementation sup'!$A$4:$A$544,'II.Distribution of grant'!A34,'III. Project implementation sup'!$W$4:$W$544),"")</f>
        <v>0</v>
      </c>
      <c r="H34" s="233"/>
      <c r="I34" s="233"/>
      <c r="J34" s="36"/>
      <c r="K34" s="233">
        <f ca="1">+SUMIF('IV. Mobility activities'!$A$12:$R$61,A34,'IV. Mobility activities'!$L$12:$L$61)</f>
        <v>0</v>
      </c>
      <c r="L34" s="233"/>
      <c r="M34" s="233"/>
      <c r="N34" s="36"/>
      <c r="O34" s="233">
        <f ca="1">+SUMIF('IV. Mobility activities'!$A$12:$R$61,A34,'IV. Mobility activities'!$R$12:$R$61)</f>
        <v>0</v>
      </c>
      <c r="P34" s="233"/>
      <c r="Q34" s="233"/>
      <c r="R34" s="36"/>
      <c r="S34" s="233">
        <f t="shared" ca="1" si="0"/>
        <v>0</v>
      </c>
      <c r="T34" s="365"/>
      <c r="U34" s="36"/>
      <c r="V34" s="233">
        <f>+IFERROR(SUMIF('III. Project implementation sup'!$A$4:$A$544,'II.Distribution of grant'!A34,'III. Project implementation sup'!$AW$4:$AW$544),"")</f>
        <v>0</v>
      </c>
      <c r="W34" s="233"/>
      <c r="X34" s="233"/>
      <c r="Y34" s="36"/>
      <c r="Z34" s="233">
        <f>+IFERROR(SUMIF('III. Project implementation sup'!$A$4:$A$544,'II.Distribution of grant'!E34,'III. Project implementation sup'!$AW$4:$AW$544),"")</f>
        <v>0</v>
      </c>
      <c r="AA34" s="233"/>
      <c r="AB34" s="233"/>
      <c r="AC34" s="36"/>
      <c r="AD34" s="362">
        <f ca="1">+SUMIF('IV. Mobility activities'!$A$12:$R$61,A34,'IV. Mobility activities'!$Y$12:$Y$61)</f>
        <v>0</v>
      </c>
      <c r="AE34" s="363"/>
      <c r="AF34" s="364"/>
      <c r="AG34" s="36"/>
      <c r="AH34" s="233">
        <f t="shared" ca="1" si="2"/>
        <v>0</v>
      </c>
      <c r="AI34" s="233"/>
      <c r="AJ34" s="233"/>
      <c r="AK34" s="36"/>
      <c r="AL34" s="233">
        <f ca="1">+SUMIF('IV. Mobility activities'!$A$12:$R$61,A34,'IV. Mobility activities'!$AC$12:$AC$61)</f>
        <v>0</v>
      </c>
      <c r="AM34" s="233"/>
      <c r="AN34" s="233"/>
      <c r="AO34" s="36"/>
      <c r="AP34" s="233">
        <f t="shared" ca="1" si="3"/>
        <v>0</v>
      </c>
      <c r="AQ34" s="233"/>
      <c r="AR34" s="233"/>
      <c r="AS34" s="36"/>
      <c r="AT34" s="233">
        <f t="shared" ca="1" si="1"/>
        <v>0</v>
      </c>
      <c r="AU34" s="365"/>
    </row>
    <row r="35" spans="1:47" ht="16.5" customHeight="1" x14ac:dyDescent="0.3">
      <c r="A35" s="10" t="s">
        <v>245</v>
      </c>
      <c r="B35" s="376"/>
      <c r="C35" s="377"/>
      <c r="D35" s="378"/>
      <c r="E35" s="379"/>
      <c r="F35" s="36"/>
      <c r="G35" s="233">
        <f>+IFERROR(SUMIF('III. Project implementation sup'!$A$4:$A$544,'II.Distribution of grant'!A35,'III. Project implementation sup'!$W$4:$W$544),"")</f>
        <v>0</v>
      </c>
      <c r="H35" s="233"/>
      <c r="I35" s="233"/>
      <c r="J35" s="36"/>
      <c r="K35" s="233">
        <f ca="1">+SUMIF('IV. Mobility activities'!$A$12:$R$61,A35,'IV. Mobility activities'!$L$12:$L$61)</f>
        <v>0</v>
      </c>
      <c r="L35" s="233"/>
      <c r="M35" s="233"/>
      <c r="N35" s="36"/>
      <c r="O35" s="233">
        <f ca="1">+SUMIF('IV. Mobility activities'!$A$12:$R$61,A35,'IV. Mobility activities'!$R$12:$R$61)</f>
        <v>0</v>
      </c>
      <c r="P35" s="233"/>
      <c r="Q35" s="233"/>
      <c r="R35" s="36"/>
      <c r="S35" s="233">
        <f t="shared" ca="1" si="0"/>
        <v>0</v>
      </c>
      <c r="T35" s="365"/>
      <c r="U35" s="36"/>
      <c r="V35" s="233">
        <f>+IFERROR(SUMIF('III. Project implementation sup'!$A$4:$A$544,'II.Distribution of grant'!A35,'III. Project implementation sup'!$AW$4:$AW$544),"")</f>
        <v>0</v>
      </c>
      <c r="W35" s="233"/>
      <c r="X35" s="233"/>
      <c r="Y35" s="36"/>
      <c r="Z35" s="233">
        <f>+IFERROR(SUMIF('III. Project implementation sup'!$A$4:$A$544,'II.Distribution of grant'!E35,'III. Project implementation sup'!$AW$4:$AW$544),"")</f>
        <v>0</v>
      </c>
      <c r="AA35" s="233"/>
      <c r="AB35" s="233"/>
      <c r="AC35" s="36"/>
      <c r="AD35" s="362">
        <f ca="1">+SUMIF('IV. Mobility activities'!$A$12:$R$61,A35,'IV. Mobility activities'!$Y$12:$Y$61)</f>
        <v>0</v>
      </c>
      <c r="AE35" s="363"/>
      <c r="AF35" s="364"/>
      <c r="AG35" s="36"/>
      <c r="AH35" s="233">
        <f t="shared" ca="1" si="2"/>
        <v>0</v>
      </c>
      <c r="AI35" s="233"/>
      <c r="AJ35" s="233"/>
      <c r="AK35" s="36"/>
      <c r="AL35" s="233">
        <f ca="1">+SUMIF('IV. Mobility activities'!$A$12:$R$61,A35,'IV. Mobility activities'!$AC$12:$AC$61)</f>
        <v>0</v>
      </c>
      <c r="AM35" s="233"/>
      <c r="AN35" s="233"/>
      <c r="AO35" s="36"/>
      <c r="AP35" s="233">
        <f t="shared" ca="1" si="3"/>
        <v>0</v>
      </c>
      <c r="AQ35" s="233"/>
      <c r="AR35" s="233"/>
      <c r="AS35" s="36"/>
      <c r="AT35" s="233">
        <f t="shared" ca="1" si="1"/>
        <v>0</v>
      </c>
      <c r="AU35" s="365"/>
    </row>
    <row r="36" spans="1:47" ht="16.5" customHeight="1" x14ac:dyDescent="0.3">
      <c r="A36" s="10" t="s">
        <v>246</v>
      </c>
      <c r="B36" s="376"/>
      <c r="C36" s="377"/>
      <c r="D36" s="378"/>
      <c r="E36" s="379"/>
      <c r="F36" s="36"/>
      <c r="G36" s="233">
        <f>+IFERROR(SUMIF('III. Project implementation sup'!$A$4:$A$544,'II.Distribution of grant'!A36,'III. Project implementation sup'!$W$4:$W$544),"")</f>
        <v>0</v>
      </c>
      <c r="H36" s="233"/>
      <c r="I36" s="233"/>
      <c r="J36" s="36"/>
      <c r="K36" s="233">
        <f ca="1">+SUMIF('IV. Mobility activities'!$A$12:$R$61,A36,'IV. Mobility activities'!$L$12:$L$61)</f>
        <v>0</v>
      </c>
      <c r="L36" s="233"/>
      <c r="M36" s="233"/>
      <c r="N36" s="36"/>
      <c r="O36" s="233">
        <f ca="1">+SUMIF('IV. Mobility activities'!$A$12:$R$61,A36,'IV. Mobility activities'!$R$12:$R$61)</f>
        <v>0</v>
      </c>
      <c r="P36" s="233"/>
      <c r="Q36" s="233"/>
      <c r="R36" s="36"/>
      <c r="S36" s="233">
        <f t="shared" ca="1" si="0"/>
        <v>0</v>
      </c>
      <c r="T36" s="365"/>
      <c r="U36" s="36"/>
      <c r="V36" s="233">
        <f>+IFERROR(SUMIF('III. Project implementation sup'!$A$4:$A$544,'II.Distribution of grant'!A36,'III. Project implementation sup'!$AW$4:$AW$544),"")</f>
        <v>0</v>
      </c>
      <c r="W36" s="233"/>
      <c r="X36" s="233"/>
      <c r="Y36" s="36"/>
      <c r="Z36" s="233">
        <f>+IFERROR(SUMIF('III. Project implementation sup'!$A$4:$A$544,'II.Distribution of grant'!E36,'III. Project implementation sup'!$AW$4:$AW$544),"")</f>
        <v>0</v>
      </c>
      <c r="AA36" s="233"/>
      <c r="AB36" s="233"/>
      <c r="AC36" s="36"/>
      <c r="AD36" s="362">
        <f ca="1">+SUMIF('IV. Mobility activities'!$A$12:$R$61,A36,'IV. Mobility activities'!$Y$12:$Y$61)</f>
        <v>0</v>
      </c>
      <c r="AE36" s="363"/>
      <c r="AF36" s="364"/>
      <c r="AG36" s="36"/>
      <c r="AH36" s="233">
        <f t="shared" ca="1" si="2"/>
        <v>0</v>
      </c>
      <c r="AI36" s="233"/>
      <c r="AJ36" s="233"/>
      <c r="AK36" s="36"/>
      <c r="AL36" s="233">
        <f ca="1">+SUMIF('IV. Mobility activities'!$A$12:$R$61,A36,'IV. Mobility activities'!$AC$12:$AC$61)</f>
        <v>0</v>
      </c>
      <c r="AM36" s="233"/>
      <c r="AN36" s="233"/>
      <c r="AO36" s="36"/>
      <c r="AP36" s="233">
        <f t="shared" ca="1" si="3"/>
        <v>0</v>
      </c>
      <c r="AQ36" s="233"/>
      <c r="AR36" s="233"/>
      <c r="AS36" s="36"/>
      <c r="AT36" s="233">
        <f t="shared" ca="1" si="1"/>
        <v>0</v>
      </c>
      <c r="AU36" s="365"/>
    </row>
    <row r="37" spans="1:47" ht="16.5" customHeight="1" x14ac:dyDescent="0.3">
      <c r="A37" s="10" t="s">
        <v>247</v>
      </c>
      <c r="B37" s="376"/>
      <c r="C37" s="377"/>
      <c r="D37" s="378"/>
      <c r="E37" s="379"/>
      <c r="F37" s="36"/>
      <c r="G37" s="233">
        <f>+IFERROR(SUMIF('III. Project implementation sup'!$A$4:$A$544,'II.Distribution of grant'!A37,'III. Project implementation sup'!$W$4:$W$544),"")</f>
        <v>0</v>
      </c>
      <c r="H37" s="233"/>
      <c r="I37" s="233"/>
      <c r="J37" s="36"/>
      <c r="K37" s="233">
        <f ca="1">+SUMIF('IV. Mobility activities'!$A$12:$R$61,A37,'IV. Mobility activities'!$L$12:$L$61)</f>
        <v>0</v>
      </c>
      <c r="L37" s="233"/>
      <c r="M37" s="233"/>
      <c r="N37" s="36"/>
      <c r="O37" s="233">
        <f ca="1">+SUMIF('IV. Mobility activities'!$A$12:$R$61,A37,'IV. Mobility activities'!$R$12:$R$61)</f>
        <v>0</v>
      </c>
      <c r="P37" s="233"/>
      <c r="Q37" s="233"/>
      <c r="R37" s="36"/>
      <c r="S37" s="233">
        <f t="shared" ca="1" si="0"/>
        <v>0</v>
      </c>
      <c r="T37" s="365"/>
      <c r="U37" s="36"/>
      <c r="V37" s="233">
        <f>+IFERROR(SUMIF('III. Project implementation sup'!$A$4:$A$544,'II.Distribution of grant'!A37,'III. Project implementation sup'!$AW$4:$AW$544),"")</f>
        <v>0</v>
      </c>
      <c r="W37" s="233"/>
      <c r="X37" s="233"/>
      <c r="Y37" s="36"/>
      <c r="Z37" s="233">
        <f>+IFERROR(SUMIF('III. Project implementation sup'!$A$4:$A$544,'II.Distribution of grant'!E37,'III. Project implementation sup'!$AW$4:$AW$544),"")</f>
        <v>0</v>
      </c>
      <c r="AA37" s="233"/>
      <c r="AB37" s="233"/>
      <c r="AC37" s="36"/>
      <c r="AD37" s="362">
        <f ca="1">+SUMIF('IV. Mobility activities'!$A$12:$R$61,A37,'IV. Mobility activities'!$Y$12:$Y$61)</f>
        <v>0</v>
      </c>
      <c r="AE37" s="363"/>
      <c r="AF37" s="364"/>
      <c r="AG37" s="36"/>
      <c r="AH37" s="233">
        <f t="shared" ca="1" si="2"/>
        <v>0</v>
      </c>
      <c r="AI37" s="233"/>
      <c r="AJ37" s="233"/>
      <c r="AK37" s="36"/>
      <c r="AL37" s="233">
        <f ca="1">+SUMIF('IV. Mobility activities'!$A$12:$R$61,A37,'IV. Mobility activities'!$AC$12:$AC$61)</f>
        <v>0</v>
      </c>
      <c r="AM37" s="233"/>
      <c r="AN37" s="233"/>
      <c r="AO37" s="36"/>
      <c r="AP37" s="233">
        <f t="shared" ca="1" si="3"/>
        <v>0</v>
      </c>
      <c r="AQ37" s="233"/>
      <c r="AR37" s="233"/>
      <c r="AS37" s="36"/>
      <c r="AT37" s="233">
        <f t="shared" ca="1" si="1"/>
        <v>0</v>
      </c>
      <c r="AU37" s="365"/>
    </row>
    <row r="38" spans="1:47" ht="16.5" customHeight="1" x14ac:dyDescent="0.3">
      <c r="A38" s="10" t="s">
        <v>248</v>
      </c>
      <c r="B38" s="376"/>
      <c r="C38" s="377"/>
      <c r="D38" s="378"/>
      <c r="E38" s="379"/>
      <c r="F38" s="36"/>
      <c r="G38" s="233">
        <f>+IFERROR(SUMIF('III. Project implementation sup'!$A$4:$A$544,'II.Distribution of grant'!A38,'III. Project implementation sup'!$W$4:$W$544),"")</f>
        <v>0</v>
      </c>
      <c r="H38" s="233"/>
      <c r="I38" s="233"/>
      <c r="J38" s="36"/>
      <c r="K38" s="233">
        <f ca="1">+SUMIF('IV. Mobility activities'!$A$12:$R$61,A38,'IV. Mobility activities'!$L$12:$L$61)</f>
        <v>0</v>
      </c>
      <c r="L38" s="233"/>
      <c r="M38" s="233"/>
      <c r="N38" s="36"/>
      <c r="O38" s="233">
        <f ca="1">+SUMIF('IV. Mobility activities'!$A$12:$R$61,A38,'IV. Mobility activities'!$R$12:$R$61)</f>
        <v>0</v>
      </c>
      <c r="P38" s="233"/>
      <c r="Q38" s="233"/>
      <c r="R38" s="36"/>
      <c r="S38" s="233">
        <f t="shared" ca="1" si="0"/>
        <v>0</v>
      </c>
      <c r="T38" s="365"/>
      <c r="U38" s="36"/>
      <c r="V38" s="233">
        <f>+IFERROR(SUMIF('III. Project implementation sup'!$A$4:$A$544,'II.Distribution of grant'!A38,'III. Project implementation sup'!$AW$4:$AW$544),"")</f>
        <v>0</v>
      </c>
      <c r="W38" s="233"/>
      <c r="X38" s="233"/>
      <c r="Y38" s="36"/>
      <c r="Z38" s="233">
        <f>+IFERROR(SUMIF('III. Project implementation sup'!$A$4:$A$544,'II.Distribution of grant'!E38,'III. Project implementation sup'!$AW$4:$AW$544),"")</f>
        <v>0</v>
      </c>
      <c r="AA38" s="233"/>
      <c r="AB38" s="233"/>
      <c r="AC38" s="36"/>
      <c r="AD38" s="362">
        <f ca="1">+SUMIF('IV. Mobility activities'!$A$12:$R$61,A38,'IV. Mobility activities'!$Y$12:$Y$61)</f>
        <v>0</v>
      </c>
      <c r="AE38" s="363"/>
      <c r="AF38" s="364"/>
      <c r="AG38" s="36"/>
      <c r="AH38" s="233">
        <f t="shared" ca="1" si="2"/>
        <v>0</v>
      </c>
      <c r="AI38" s="233"/>
      <c r="AJ38" s="233"/>
      <c r="AK38" s="36"/>
      <c r="AL38" s="233">
        <f ca="1">+SUMIF('IV. Mobility activities'!$A$12:$R$61,A38,'IV. Mobility activities'!$AC$12:$AC$61)</f>
        <v>0</v>
      </c>
      <c r="AM38" s="233"/>
      <c r="AN38" s="233"/>
      <c r="AO38" s="36"/>
      <c r="AP38" s="233">
        <f t="shared" ca="1" si="3"/>
        <v>0</v>
      </c>
      <c r="AQ38" s="233"/>
      <c r="AR38" s="233"/>
      <c r="AS38" s="36"/>
      <c r="AT38" s="233">
        <f t="shared" ca="1" si="1"/>
        <v>0</v>
      </c>
      <c r="AU38" s="365"/>
    </row>
    <row r="39" spans="1:47" ht="16.5" customHeight="1" x14ac:dyDescent="0.3">
      <c r="A39" s="10" t="s">
        <v>249</v>
      </c>
      <c r="B39" s="376"/>
      <c r="C39" s="377"/>
      <c r="D39" s="378"/>
      <c r="E39" s="379"/>
      <c r="F39" s="36"/>
      <c r="G39" s="233">
        <f>+IFERROR(SUMIF('III. Project implementation sup'!$A$4:$A$544,'II.Distribution of grant'!A39,'III. Project implementation sup'!$W$4:$W$544),"")</f>
        <v>0</v>
      </c>
      <c r="H39" s="233"/>
      <c r="I39" s="233"/>
      <c r="J39" s="36"/>
      <c r="K39" s="233">
        <f ca="1">+SUMIF('IV. Mobility activities'!$A$12:$R$61,A39,'IV. Mobility activities'!$L$12:$L$61)</f>
        <v>0</v>
      </c>
      <c r="L39" s="233"/>
      <c r="M39" s="233"/>
      <c r="N39" s="36"/>
      <c r="O39" s="233">
        <f ca="1">+SUMIF('IV. Mobility activities'!$A$12:$R$61,A39,'IV. Mobility activities'!$R$12:$R$61)</f>
        <v>0</v>
      </c>
      <c r="P39" s="233"/>
      <c r="Q39" s="233"/>
      <c r="R39" s="36"/>
      <c r="S39" s="233">
        <f t="shared" ca="1" si="0"/>
        <v>0</v>
      </c>
      <c r="T39" s="365"/>
      <c r="U39" s="36"/>
      <c r="V39" s="233">
        <f>+IFERROR(SUMIF('III. Project implementation sup'!$A$4:$A$544,'II.Distribution of grant'!A39,'III. Project implementation sup'!$AW$4:$AW$544),"")</f>
        <v>0</v>
      </c>
      <c r="W39" s="233"/>
      <c r="X39" s="233"/>
      <c r="Y39" s="36"/>
      <c r="Z39" s="233">
        <f>+IFERROR(SUMIF('III. Project implementation sup'!$A$4:$A$544,'II.Distribution of grant'!E39,'III. Project implementation sup'!$AW$4:$AW$544),"")</f>
        <v>0</v>
      </c>
      <c r="AA39" s="233"/>
      <c r="AB39" s="233"/>
      <c r="AC39" s="36"/>
      <c r="AD39" s="362">
        <f ca="1">+SUMIF('IV. Mobility activities'!$A$12:$R$61,A39,'IV. Mobility activities'!$Y$12:$Y$61)</f>
        <v>0</v>
      </c>
      <c r="AE39" s="363"/>
      <c r="AF39" s="364"/>
      <c r="AG39" s="36"/>
      <c r="AH39" s="233">
        <f t="shared" ca="1" si="2"/>
        <v>0</v>
      </c>
      <c r="AI39" s="233"/>
      <c r="AJ39" s="233"/>
      <c r="AK39" s="36"/>
      <c r="AL39" s="233">
        <f ca="1">+SUMIF('IV. Mobility activities'!$A$12:$R$61,A39,'IV. Mobility activities'!$AC$12:$AC$61)</f>
        <v>0</v>
      </c>
      <c r="AM39" s="233"/>
      <c r="AN39" s="233"/>
      <c r="AO39" s="36"/>
      <c r="AP39" s="233">
        <f t="shared" ca="1" si="3"/>
        <v>0</v>
      </c>
      <c r="AQ39" s="233"/>
      <c r="AR39" s="233"/>
      <c r="AS39" s="36"/>
      <c r="AT39" s="233">
        <f t="shared" ca="1" si="1"/>
        <v>0</v>
      </c>
      <c r="AU39" s="365"/>
    </row>
    <row r="40" spans="1:47" ht="16.5" customHeight="1" x14ac:dyDescent="0.3">
      <c r="A40" s="10" t="s">
        <v>250</v>
      </c>
      <c r="B40" s="376"/>
      <c r="C40" s="377"/>
      <c r="D40" s="378"/>
      <c r="E40" s="379"/>
      <c r="F40" s="36"/>
      <c r="G40" s="233">
        <f>+IFERROR(SUMIF('III. Project implementation sup'!$A$4:$A$544,'II.Distribution of grant'!A40,'III. Project implementation sup'!$W$4:$W$544),"")</f>
        <v>0</v>
      </c>
      <c r="H40" s="233"/>
      <c r="I40" s="233"/>
      <c r="J40" s="36"/>
      <c r="K40" s="233">
        <f ca="1">+SUMIF('IV. Mobility activities'!$A$12:$R$61,A40,'IV. Mobility activities'!$L$12:$L$61)</f>
        <v>0</v>
      </c>
      <c r="L40" s="233"/>
      <c r="M40" s="233"/>
      <c r="N40" s="36"/>
      <c r="O40" s="233">
        <f ca="1">+SUMIF('IV. Mobility activities'!$A$12:$R$61,A40,'IV. Mobility activities'!$R$12:$R$61)</f>
        <v>0</v>
      </c>
      <c r="P40" s="233"/>
      <c r="Q40" s="233"/>
      <c r="R40" s="36"/>
      <c r="S40" s="233">
        <f t="shared" ca="1" si="0"/>
        <v>0</v>
      </c>
      <c r="T40" s="365"/>
      <c r="U40" s="36"/>
      <c r="V40" s="233">
        <f>+IFERROR(SUMIF('III. Project implementation sup'!$A$4:$A$544,'II.Distribution of grant'!A40,'III. Project implementation sup'!$AW$4:$AW$544),"")</f>
        <v>0</v>
      </c>
      <c r="W40" s="233"/>
      <c r="X40" s="233"/>
      <c r="Y40" s="36"/>
      <c r="Z40" s="233">
        <f>+IFERROR(SUMIF('III. Project implementation sup'!$A$4:$A$544,'II.Distribution of grant'!E40,'III. Project implementation sup'!$AW$4:$AW$544),"")</f>
        <v>0</v>
      </c>
      <c r="AA40" s="233"/>
      <c r="AB40" s="233"/>
      <c r="AC40" s="36"/>
      <c r="AD40" s="362">
        <f ca="1">+SUMIF('IV. Mobility activities'!$A$12:$R$61,A40,'IV. Mobility activities'!$Y$12:$Y$61)</f>
        <v>0</v>
      </c>
      <c r="AE40" s="363"/>
      <c r="AF40" s="364"/>
      <c r="AG40" s="36"/>
      <c r="AH40" s="233">
        <f t="shared" ca="1" si="2"/>
        <v>0</v>
      </c>
      <c r="AI40" s="233"/>
      <c r="AJ40" s="233"/>
      <c r="AK40" s="36"/>
      <c r="AL40" s="233">
        <f ca="1">+SUMIF('IV. Mobility activities'!$A$12:$R$61,A40,'IV. Mobility activities'!$AC$12:$AC$61)</f>
        <v>0</v>
      </c>
      <c r="AM40" s="233"/>
      <c r="AN40" s="233"/>
      <c r="AO40" s="36"/>
      <c r="AP40" s="233">
        <f t="shared" ca="1" si="3"/>
        <v>0</v>
      </c>
      <c r="AQ40" s="233"/>
      <c r="AR40" s="233"/>
      <c r="AS40" s="36"/>
      <c r="AT40" s="233">
        <f t="shared" ca="1" si="1"/>
        <v>0</v>
      </c>
      <c r="AU40" s="365"/>
    </row>
    <row r="41" spans="1:47" ht="16.5" customHeight="1" x14ac:dyDescent="0.3">
      <c r="A41" s="10" t="s">
        <v>251</v>
      </c>
      <c r="B41" s="376"/>
      <c r="C41" s="377"/>
      <c r="D41" s="378"/>
      <c r="E41" s="379"/>
      <c r="F41" s="36"/>
      <c r="G41" s="233">
        <f>+IFERROR(SUMIF('III. Project implementation sup'!$A$4:$A$544,'II.Distribution of grant'!A41,'III. Project implementation sup'!$W$4:$W$544),"")</f>
        <v>0</v>
      </c>
      <c r="H41" s="233"/>
      <c r="I41" s="233"/>
      <c r="J41" s="36"/>
      <c r="K41" s="233">
        <f ca="1">+SUMIF('IV. Mobility activities'!$A$12:$R$61,A41,'IV. Mobility activities'!$L$12:$L$61)</f>
        <v>0</v>
      </c>
      <c r="L41" s="233"/>
      <c r="M41" s="233"/>
      <c r="N41" s="36"/>
      <c r="O41" s="233">
        <f ca="1">+SUMIF('IV. Mobility activities'!$A$12:$R$61,A41,'IV. Mobility activities'!$R$12:$R$61)</f>
        <v>0</v>
      </c>
      <c r="P41" s="233"/>
      <c r="Q41" s="233"/>
      <c r="R41" s="36"/>
      <c r="S41" s="233">
        <f t="shared" ca="1" si="0"/>
        <v>0</v>
      </c>
      <c r="T41" s="365"/>
      <c r="U41" s="36"/>
      <c r="V41" s="233">
        <f>+IFERROR(SUMIF('III. Project implementation sup'!$A$4:$A$544,'II.Distribution of grant'!A41,'III. Project implementation sup'!$AW$4:$AW$544),"")</f>
        <v>0</v>
      </c>
      <c r="W41" s="233"/>
      <c r="X41" s="233"/>
      <c r="Y41" s="36"/>
      <c r="Z41" s="233">
        <f>+IFERROR(SUMIF('III. Project implementation sup'!$A$4:$A$544,'II.Distribution of grant'!E41,'III. Project implementation sup'!$AW$4:$AW$544),"")</f>
        <v>0</v>
      </c>
      <c r="AA41" s="233"/>
      <c r="AB41" s="233"/>
      <c r="AC41" s="36"/>
      <c r="AD41" s="362">
        <f ca="1">+SUMIF('IV. Mobility activities'!$A$12:$R$61,A41,'IV. Mobility activities'!$Y$12:$Y$61)</f>
        <v>0</v>
      </c>
      <c r="AE41" s="363"/>
      <c r="AF41" s="364"/>
      <c r="AG41" s="36"/>
      <c r="AH41" s="233">
        <f t="shared" ca="1" si="2"/>
        <v>0</v>
      </c>
      <c r="AI41" s="233"/>
      <c r="AJ41" s="233"/>
      <c r="AK41" s="36"/>
      <c r="AL41" s="233">
        <f ca="1">+SUMIF('IV. Mobility activities'!$A$12:$R$61,A41,'IV. Mobility activities'!$AC$12:$AC$61)</f>
        <v>0</v>
      </c>
      <c r="AM41" s="233"/>
      <c r="AN41" s="233"/>
      <c r="AO41" s="36"/>
      <c r="AP41" s="233">
        <f t="shared" ca="1" si="3"/>
        <v>0</v>
      </c>
      <c r="AQ41" s="233"/>
      <c r="AR41" s="233"/>
      <c r="AS41" s="36"/>
      <c r="AT41" s="233">
        <f t="shared" ca="1" si="1"/>
        <v>0</v>
      </c>
      <c r="AU41" s="365"/>
    </row>
    <row r="42" spans="1:47" ht="16.5" customHeight="1" x14ac:dyDescent="0.3">
      <c r="A42" s="10" t="s">
        <v>252</v>
      </c>
      <c r="B42" s="376"/>
      <c r="C42" s="377"/>
      <c r="D42" s="378"/>
      <c r="E42" s="379"/>
      <c r="F42" s="36"/>
      <c r="G42" s="233">
        <f>+IFERROR(SUMIF('III. Project implementation sup'!$A$4:$A$544,'II.Distribution of grant'!A42,'III. Project implementation sup'!$W$4:$W$544),"")</f>
        <v>0</v>
      </c>
      <c r="H42" s="233"/>
      <c r="I42" s="233"/>
      <c r="J42" s="36"/>
      <c r="K42" s="233">
        <f ca="1">+SUMIF('IV. Mobility activities'!$A$12:$R$61,A42,'IV. Mobility activities'!$L$12:$L$61)</f>
        <v>0</v>
      </c>
      <c r="L42" s="233"/>
      <c r="M42" s="233"/>
      <c r="N42" s="36"/>
      <c r="O42" s="233">
        <f ca="1">+SUMIF('IV. Mobility activities'!$A$12:$R$61,A42,'IV. Mobility activities'!$R$12:$R$61)</f>
        <v>0</v>
      </c>
      <c r="P42" s="233"/>
      <c r="Q42" s="233"/>
      <c r="R42" s="36"/>
      <c r="S42" s="233">
        <f t="shared" ca="1" si="0"/>
        <v>0</v>
      </c>
      <c r="T42" s="365"/>
      <c r="U42" s="36"/>
      <c r="V42" s="233">
        <f>+IFERROR(SUMIF('III. Project implementation sup'!$A$4:$A$544,'II.Distribution of grant'!A42,'III. Project implementation sup'!$AW$4:$AW$544),"")</f>
        <v>0</v>
      </c>
      <c r="W42" s="233"/>
      <c r="X42" s="233"/>
      <c r="Y42" s="36"/>
      <c r="Z42" s="233">
        <f>+IFERROR(SUMIF('III. Project implementation sup'!$A$4:$A$544,'II.Distribution of grant'!E42,'III. Project implementation sup'!$AW$4:$AW$544),"")</f>
        <v>0</v>
      </c>
      <c r="AA42" s="233"/>
      <c r="AB42" s="233"/>
      <c r="AC42" s="36"/>
      <c r="AD42" s="362">
        <f ca="1">+SUMIF('IV. Mobility activities'!$A$12:$R$61,A42,'IV. Mobility activities'!$Y$12:$Y$61)</f>
        <v>0</v>
      </c>
      <c r="AE42" s="363"/>
      <c r="AF42" s="364"/>
      <c r="AG42" s="36"/>
      <c r="AH42" s="233">
        <f t="shared" ca="1" si="2"/>
        <v>0</v>
      </c>
      <c r="AI42" s="233"/>
      <c r="AJ42" s="233"/>
      <c r="AK42" s="36"/>
      <c r="AL42" s="233">
        <f ca="1">+SUMIF('IV. Mobility activities'!$A$12:$R$61,A42,'IV. Mobility activities'!$AC$12:$AC$61)</f>
        <v>0</v>
      </c>
      <c r="AM42" s="233"/>
      <c r="AN42" s="233"/>
      <c r="AO42" s="36"/>
      <c r="AP42" s="233">
        <f t="shared" ca="1" si="3"/>
        <v>0</v>
      </c>
      <c r="AQ42" s="233"/>
      <c r="AR42" s="233"/>
      <c r="AS42" s="36"/>
      <c r="AT42" s="233">
        <f t="shared" ca="1" si="1"/>
        <v>0</v>
      </c>
      <c r="AU42" s="365"/>
    </row>
    <row r="43" spans="1:47" ht="16.5" customHeight="1" x14ac:dyDescent="0.3">
      <c r="A43" s="10" t="s">
        <v>253</v>
      </c>
      <c r="B43" s="376"/>
      <c r="C43" s="377"/>
      <c r="D43" s="378"/>
      <c r="E43" s="379"/>
      <c r="F43" s="36"/>
      <c r="G43" s="233">
        <f>+IFERROR(SUMIF('III. Project implementation sup'!$A$4:$A$544,'II.Distribution of grant'!A43,'III. Project implementation sup'!$W$4:$W$544),"")</f>
        <v>0</v>
      </c>
      <c r="H43" s="233"/>
      <c r="I43" s="233"/>
      <c r="J43" s="36"/>
      <c r="K43" s="233">
        <f ca="1">+SUMIF('IV. Mobility activities'!$A$12:$R$61,A43,'IV. Mobility activities'!$L$12:$L$61)</f>
        <v>0</v>
      </c>
      <c r="L43" s="233"/>
      <c r="M43" s="233"/>
      <c r="N43" s="36"/>
      <c r="O43" s="233">
        <f ca="1">+SUMIF('IV. Mobility activities'!$A$12:$R$61,A43,'IV. Mobility activities'!$R$12:$R$61)</f>
        <v>0</v>
      </c>
      <c r="P43" s="233"/>
      <c r="Q43" s="233"/>
      <c r="R43" s="36"/>
      <c r="S43" s="233">
        <f t="shared" ca="1" si="0"/>
        <v>0</v>
      </c>
      <c r="T43" s="365"/>
      <c r="U43" s="36"/>
      <c r="V43" s="233">
        <f>+IFERROR(SUMIF('III. Project implementation sup'!$A$4:$A$544,'II.Distribution of grant'!A43,'III. Project implementation sup'!$AW$4:$AW$544),"")</f>
        <v>0</v>
      </c>
      <c r="W43" s="233"/>
      <c r="X43" s="233"/>
      <c r="Y43" s="36"/>
      <c r="Z43" s="233">
        <f>+IFERROR(SUMIF('III. Project implementation sup'!$A$4:$A$544,'II.Distribution of grant'!E43,'III. Project implementation sup'!$AW$4:$AW$544),"")</f>
        <v>0</v>
      </c>
      <c r="AA43" s="233"/>
      <c r="AB43" s="233"/>
      <c r="AC43" s="36"/>
      <c r="AD43" s="362">
        <f ca="1">+SUMIF('IV. Mobility activities'!$A$12:$R$61,A43,'IV. Mobility activities'!$Y$12:$Y$61)</f>
        <v>0</v>
      </c>
      <c r="AE43" s="363"/>
      <c r="AF43" s="364"/>
      <c r="AG43" s="36"/>
      <c r="AH43" s="233">
        <f t="shared" ca="1" si="2"/>
        <v>0</v>
      </c>
      <c r="AI43" s="233"/>
      <c r="AJ43" s="233"/>
      <c r="AK43" s="36"/>
      <c r="AL43" s="233">
        <f ca="1">+SUMIF('IV. Mobility activities'!$A$12:$R$61,A43,'IV. Mobility activities'!$AC$12:$AC$61)</f>
        <v>0</v>
      </c>
      <c r="AM43" s="233"/>
      <c r="AN43" s="233"/>
      <c r="AO43" s="36"/>
      <c r="AP43" s="233">
        <f t="shared" ca="1" si="3"/>
        <v>0</v>
      </c>
      <c r="AQ43" s="233"/>
      <c r="AR43" s="233"/>
      <c r="AS43" s="36"/>
      <c r="AT43" s="233">
        <f t="shared" ca="1" si="1"/>
        <v>0</v>
      </c>
      <c r="AU43" s="365"/>
    </row>
    <row r="44" spans="1:47" ht="16.5" customHeight="1" x14ac:dyDescent="0.3">
      <c r="A44" s="10" t="s">
        <v>254</v>
      </c>
      <c r="B44" s="376"/>
      <c r="C44" s="377"/>
      <c r="D44" s="378"/>
      <c r="E44" s="379"/>
      <c r="F44" s="36"/>
      <c r="G44" s="233">
        <f>+IFERROR(SUMIF('III. Project implementation sup'!$A$4:$A$544,'II.Distribution of grant'!A44,'III. Project implementation sup'!$W$4:$W$544),"")</f>
        <v>0</v>
      </c>
      <c r="H44" s="233"/>
      <c r="I44" s="233"/>
      <c r="J44" s="36"/>
      <c r="K44" s="233">
        <f ca="1">+SUMIF('IV. Mobility activities'!$A$12:$R$61,A44,'IV. Mobility activities'!$L$12:$L$61)</f>
        <v>0</v>
      </c>
      <c r="L44" s="233"/>
      <c r="M44" s="233"/>
      <c r="N44" s="36"/>
      <c r="O44" s="233">
        <f ca="1">+SUMIF('IV. Mobility activities'!$A$12:$R$61,A44,'IV. Mobility activities'!$R$12:$R$61)</f>
        <v>0</v>
      </c>
      <c r="P44" s="233"/>
      <c r="Q44" s="233"/>
      <c r="R44" s="36"/>
      <c r="S44" s="233">
        <f t="shared" ca="1" si="0"/>
        <v>0</v>
      </c>
      <c r="T44" s="365"/>
      <c r="U44" s="36"/>
      <c r="V44" s="233">
        <f>+IFERROR(SUMIF('III. Project implementation sup'!$A$4:$A$544,'II.Distribution of grant'!A44,'III. Project implementation sup'!$AW$4:$AW$544),"")</f>
        <v>0</v>
      </c>
      <c r="W44" s="233"/>
      <c r="X44" s="233"/>
      <c r="Y44" s="36"/>
      <c r="Z44" s="233">
        <f>+IFERROR(SUMIF('III. Project implementation sup'!$A$4:$A$544,'II.Distribution of grant'!E44,'III. Project implementation sup'!$AW$4:$AW$544),"")</f>
        <v>0</v>
      </c>
      <c r="AA44" s="233"/>
      <c r="AB44" s="233"/>
      <c r="AC44" s="36"/>
      <c r="AD44" s="362">
        <f ca="1">+SUMIF('IV. Mobility activities'!$A$12:$R$61,A44,'IV. Mobility activities'!$Y$12:$Y$61)</f>
        <v>0</v>
      </c>
      <c r="AE44" s="363"/>
      <c r="AF44" s="364"/>
      <c r="AG44" s="36"/>
      <c r="AH44" s="233">
        <f t="shared" ca="1" si="2"/>
        <v>0</v>
      </c>
      <c r="AI44" s="233"/>
      <c r="AJ44" s="233"/>
      <c r="AK44" s="36"/>
      <c r="AL44" s="233">
        <f ca="1">+SUMIF('IV. Mobility activities'!$A$12:$R$61,A44,'IV. Mobility activities'!$AC$12:$AC$61)</f>
        <v>0</v>
      </c>
      <c r="AM44" s="233"/>
      <c r="AN44" s="233"/>
      <c r="AO44" s="36"/>
      <c r="AP44" s="233">
        <f t="shared" ca="1" si="3"/>
        <v>0</v>
      </c>
      <c r="AQ44" s="233"/>
      <c r="AR44" s="233"/>
      <c r="AS44" s="36"/>
      <c r="AT44" s="233">
        <f t="shared" ca="1" si="1"/>
        <v>0</v>
      </c>
      <c r="AU44" s="365"/>
    </row>
    <row r="45" spans="1:47" ht="16.5" customHeight="1" x14ac:dyDescent="0.3">
      <c r="A45" s="10" t="s">
        <v>255</v>
      </c>
      <c r="B45" s="376"/>
      <c r="C45" s="377"/>
      <c r="D45" s="378"/>
      <c r="E45" s="379"/>
      <c r="F45" s="36"/>
      <c r="G45" s="233">
        <f>+IFERROR(SUMIF('III. Project implementation sup'!$A$4:$A$544,'II.Distribution of grant'!A45,'III. Project implementation sup'!$W$4:$W$544),"")</f>
        <v>0</v>
      </c>
      <c r="H45" s="233"/>
      <c r="I45" s="233"/>
      <c r="J45" s="36"/>
      <c r="K45" s="233">
        <f ca="1">+SUMIF('IV. Mobility activities'!$A$12:$R$61,A45,'IV. Mobility activities'!$L$12:$L$61)</f>
        <v>0</v>
      </c>
      <c r="L45" s="233"/>
      <c r="M45" s="233"/>
      <c r="N45" s="36"/>
      <c r="O45" s="233">
        <f ca="1">+SUMIF('IV. Mobility activities'!$A$12:$R$61,A45,'IV. Mobility activities'!$R$12:$R$61)</f>
        <v>0</v>
      </c>
      <c r="P45" s="233"/>
      <c r="Q45" s="233"/>
      <c r="R45" s="36"/>
      <c r="S45" s="233">
        <f t="shared" ca="1" si="0"/>
        <v>0</v>
      </c>
      <c r="T45" s="365"/>
      <c r="U45" s="36"/>
      <c r="V45" s="233">
        <f>+IFERROR(SUMIF('III. Project implementation sup'!$A$4:$A$544,'II.Distribution of grant'!A45,'III. Project implementation sup'!$AW$4:$AW$544),"")</f>
        <v>0</v>
      </c>
      <c r="W45" s="233"/>
      <c r="X45" s="233"/>
      <c r="Y45" s="36"/>
      <c r="Z45" s="233">
        <f>+IFERROR(SUMIF('III. Project implementation sup'!$A$4:$A$544,'II.Distribution of grant'!E45,'III. Project implementation sup'!$AW$4:$AW$544),"")</f>
        <v>0</v>
      </c>
      <c r="AA45" s="233"/>
      <c r="AB45" s="233"/>
      <c r="AC45" s="36"/>
      <c r="AD45" s="362">
        <f ca="1">+SUMIF('IV. Mobility activities'!$A$12:$R$61,P45,'IV. Mobility activities'!$Y$12:$Y$61)</f>
        <v>0</v>
      </c>
      <c r="AE45" s="363"/>
      <c r="AF45" s="364"/>
      <c r="AG45" s="36"/>
      <c r="AH45" s="233">
        <f t="shared" ca="1" si="2"/>
        <v>0</v>
      </c>
      <c r="AI45" s="233"/>
      <c r="AJ45" s="233"/>
      <c r="AK45" s="36"/>
      <c r="AL45" s="233">
        <f ca="1">+SUMIF('IV. Mobility activities'!$A$12:$R$61,A45,'IV. Mobility activities'!$AC$12:$AC$61)</f>
        <v>0</v>
      </c>
      <c r="AM45" s="233"/>
      <c r="AN45" s="233"/>
      <c r="AO45" s="36"/>
      <c r="AP45" s="233">
        <f t="shared" ca="1" si="3"/>
        <v>0</v>
      </c>
      <c r="AQ45" s="233"/>
      <c r="AR45" s="233"/>
      <c r="AS45" s="36"/>
      <c r="AT45" s="233">
        <f t="shared" ca="1" si="1"/>
        <v>0</v>
      </c>
      <c r="AU45" s="365"/>
    </row>
    <row r="46" spans="1:47" ht="16.5" customHeight="1" thickBot="1" x14ac:dyDescent="0.35">
      <c r="A46" s="371" t="str">
        <f>+Translation!A48</f>
        <v>Total</v>
      </c>
      <c r="B46" s="372"/>
      <c r="C46" s="372"/>
      <c r="D46" s="372"/>
      <c r="E46" s="373"/>
      <c r="F46" s="43"/>
      <c r="G46" s="374">
        <f>SUM(G6:I45)</f>
        <v>0</v>
      </c>
      <c r="H46" s="374"/>
      <c r="I46" s="374"/>
      <c r="J46" s="43"/>
      <c r="K46" s="374">
        <f ca="1">SUM(K6:M45)</f>
        <v>0</v>
      </c>
      <c r="L46" s="374"/>
      <c r="M46" s="374"/>
      <c r="N46" s="43"/>
      <c r="O46" s="374">
        <f ca="1">SUM(O6:Q45)</f>
        <v>0</v>
      </c>
      <c r="P46" s="374"/>
      <c r="Q46" s="374"/>
      <c r="R46" s="43"/>
      <c r="S46" s="374">
        <f ca="1">SUM(S6:T45)</f>
        <v>0</v>
      </c>
      <c r="T46" s="375"/>
      <c r="U46" s="36"/>
      <c r="V46" s="366">
        <f>SUM(V6:X45)</f>
        <v>0</v>
      </c>
      <c r="W46" s="366"/>
      <c r="X46" s="366"/>
      <c r="Y46" s="43"/>
      <c r="Z46" s="347">
        <f>SUM(Z6:AB45)</f>
        <v>0</v>
      </c>
      <c r="AA46" s="347"/>
      <c r="AB46" s="347"/>
      <c r="AC46" s="43"/>
      <c r="AD46" s="367">
        <f ca="1">SUM(AD6:AF45)</f>
        <v>0</v>
      </c>
      <c r="AE46" s="368"/>
      <c r="AF46" s="369"/>
      <c r="AG46" s="43"/>
      <c r="AH46" s="347">
        <f ca="1">SUM(AH6:AJ45)</f>
        <v>0</v>
      </c>
      <c r="AI46" s="347"/>
      <c r="AJ46" s="347"/>
      <c r="AK46" s="43"/>
      <c r="AL46" s="366">
        <f ca="1">SUM(AL6:AN45)</f>
        <v>0</v>
      </c>
      <c r="AM46" s="366"/>
      <c r="AN46" s="366"/>
      <c r="AO46" s="43"/>
      <c r="AP46" s="347">
        <f ca="1">SUM(AP6:AR45)</f>
        <v>0</v>
      </c>
      <c r="AQ46" s="347"/>
      <c r="AR46" s="347"/>
      <c r="AS46" s="43"/>
      <c r="AT46" s="366">
        <f ca="1">SUM(AT6:AU45)</f>
        <v>0</v>
      </c>
      <c r="AU46" s="370"/>
    </row>
    <row r="47" spans="1:47" ht="6" customHeight="1" x14ac:dyDescent="0.3">
      <c r="A47" s="3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</row>
    <row r="48" spans="1:47" ht="12.75" hidden="1" customHeight="1" x14ac:dyDescent="0.3">
      <c r="B48" s="1"/>
      <c r="C48" s="1"/>
    </row>
    <row r="49" spans="2:3" ht="12.75" hidden="1" customHeight="1" x14ac:dyDescent="0.3">
      <c r="B49" s="1"/>
      <c r="C49" s="1"/>
    </row>
    <row r="50" spans="2:3" ht="12.75" hidden="1" customHeight="1" x14ac:dyDescent="0.3">
      <c r="B50" s="1"/>
      <c r="C50" s="1"/>
    </row>
    <row r="51" spans="2:3" ht="12.75" hidden="1" customHeight="1" x14ac:dyDescent="0.3">
      <c r="B51" s="1"/>
      <c r="C51" s="1"/>
    </row>
    <row r="52" spans="2:3" ht="12.75" hidden="1" customHeight="1" x14ac:dyDescent="0.3"/>
    <row r="53" spans="2:3" ht="12.75" hidden="1" customHeight="1" x14ac:dyDescent="0.3"/>
    <row r="54" spans="2:3" ht="12.75" hidden="1" customHeight="1" x14ac:dyDescent="0.3"/>
    <row r="55" spans="2:3" ht="12.75" hidden="1" customHeight="1" x14ac:dyDescent="0.3"/>
    <row r="56" spans="2:3" ht="12.75" hidden="1" customHeight="1" x14ac:dyDescent="0.3"/>
    <row r="57" spans="2:3" ht="12.75" hidden="1" customHeight="1" x14ac:dyDescent="0.3"/>
    <row r="58" spans="2:3" ht="12.75" hidden="1" customHeight="1" x14ac:dyDescent="0.3"/>
    <row r="59" spans="2:3" ht="12.75" hidden="1" customHeight="1" x14ac:dyDescent="0.3"/>
    <row r="60" spans="2:3" ht="12.75" hidden="1" customHeight="1" x14ac:dyDescent="0.3"/>
    <row r="61" spans="2:3" ht="12.75" hidden="1" customHeight="1" x14ac:dyDescent="0.3"/>
    <row r="62" spans="2:3" ht="12.75" hidden="1" customHeight="1" x14ac:dyDescent="0.3"/>
    <row r="63" spans="2:3" ht="12.75" hidden="1" customHeight="1" x14ac:dyDescent="0.3"/>
    <row r="64" spans="2:3" ht="12.75" hidden="1" customHeight="1" x14ac:dyDescent="0.3"/>
    <row r="65" ht="12.75" hidden="1" customHeight="1" x14ac:dyDescent="0.3"/>
    <row r="66" ht="12.75" hidden="1" customHeight="1" x14ac:dyDescent="0.3"/>
    <row r="67" ht="12.75" hidden="1" customHeight="1" x14ac:dyDescent="0.3"/>
    <row r="68" ht="12.75" hidden="1" customHeight="1" x14ac:dyDescent="0.3"/>
    <row r="69" ht="12.75" hidden="1" customHeight="1" x14ac:dyDescent="0.3"/>
    <row r="70" ht="12.75" hidden="1" customHeight="1" x14ac:dyDescent="0.3"/>
    <row r="71" ht="12.75" hidden="1" customHeight="1" x14ac:dyDescent="0.3"/>
    <row r="72" ht="12.75" hidden="1" customHeight="1" x14ac:dyDescent="0.3"/>
    <row r="73" ht="12.75" hidden="1" customHeight="1" x14ac:dyDescent="0.3"/>
    <row r="74" ht="12.75" hidden="1" customHeight="1" x14ac:dyDescent="0.3"/>
    <row r="75" ht="12.75" hidden="1" customHeight="1" x14ac:dyDescent="0.3"/>
    <row r="76" ht="12.75" hidden="1" customHeight="1" x14ac:dyDescent="0.3"/>
    <row r="77" ht="12.75" hidden="1" customHeight="1" x14ac:dyDescent="0.3"/>
    <row r="78" ht="12.75" hidden="1" customHeight="1" x14ac:dyDescent="0.3"/>
    <row r="79" ht="12.75" hidden="1" customHeight="1" x14ac:dyDescent="0.3"/>
    <row r="80" ht="12.75" hidden="1" customHeight="1" x14ac:dyDescent="0.3"/>
    <row r="81" ht="12.75" hidden="1" customHeight="1" x14ac:dyDescent="0.3"/>
    <row r="82" ht="12.75" hidden="1" customHeight="1" x14ac:dyDescent="0.3"/>
    <row r="83" ht="12.75" hidden="1" customHeight="1" x14ac:dyDescent="0.3"/>
    <row r="84" ht="12.75" hidden="1" customHeight="1" x14ac:dyDescent="0.3"/>
    <row r="85" ht="12.75" hidden="1" customHeight="1" x14ac:dyDescent="0.3"/>
    <row r="86" ht="12.75" hidden="1" customHeight="1" x14ac:dyDescent="0.3"/>
    <row r="87" ht="12.75" hidden="1" customHeight="1" x14ac:dyDescent="0.3"/>
    <row r="88" ht="12.75" hidden="1" customHeight="1" x14ac:dyDescent="0.3"/>
    <row r="89" ht="12.75" hidden="1" customHeight="1" x14ac:dyDescent="0.3"/>
    <row r="90" ht="12.75" hidden="1" customHeight="1" x14ac:dyDescent="0.3"/>
    <row r="91" ht="12.75" hidden="1" customHeight="1" x14ac:dyDescent="0.3"/>
    <row r="92" ht="12.75" hidden="1" customHeight="1" x14ac:dyDescent="0.3"/>
    <row r="93" ht="12.75" hidden="1" customHeight="1" x14ac:dyDescent="0.3"/>
    <row r="94" ht="12.75" hidden="1" customHeight="1" x14ac:dyDescent="0.3"/>
    <row r="95" ht="12.75" hidden="1" customHeight="1" x14ac:dyDescent="0.3"/>
    <row r="96" ht="12.75" hidden="1" customHeight="1" x14ac:dyDescent="0.3"/>
    <row r="97" ht="12.75" hidden="1" customHeight="1" x14ac:dyDescent="0.3"/>
  </sheetData>
  <sheetProtection password="B1CD" sheet="1" objects="1" scenarios="1"/>
  <mergeCells count="548">
    <mergeCell ref="A2:T2"/>
    <mergeCell ref="B4:E4"/>
    <mergeCell ref="G4:I5"/>
    <mergeCell ref="K4:M5"/>
    <mergeCell ref="O4:Q5"/>
    <mergeCell ref="S4:T5"/>
    <mergeCell ref="B5:C5"/>
    <mergeCell ref="D5:E5"/>
    <mergeCell ref="B7:C7"/>
    <mergeCell ref="D7:E7"/>
    <mergeCell ref="G7:I7"/>
    <mergeCell ref="K7:M7"/>
    <mergeCell ref="O7:Q7"/>
    <mergeCell ref="S7:T7"/>
    <mergeCell ref="B6:C6"/>
    <mergeCell ref="D6:E6"/>
    <mergeCell ref="G6:I6"/>
    <mergeCell ref="K6:M6"/>
    <mergeCell ref="O6:Q6"/>
    <mergeCell ref="S6:T6"/>
    <mergeCell ref="B9:C9"/>
    <mergeCell ref="D9:E9"/>
    <mergeCell ref="G9:I9"/>
    <mergeCell ref="K9:M9"/>
    <mergeCell ref="O9:Q9"/>
    <mergeCell ref="S9:T9"/>
    <mergeCell ref="B8:C8"/>
    <mergeCell ref="D8:E8"/>
    <mergeCell ref="G8:I8"/>
    <mergeCell ref="K8:M8"/>
    <mergeCell ref="O8:Q8"/>
    <mergeCell ref="S8:T8"/>
    <mergeCell ref="B11:C11"/>
    <mergeCell ref="D11:E11"/>
    <mergeCell ref="G11:I11"/>
    <mergeCell ref="K11:M11"/>
    <mergeCell ref="O11:Q11"/>
    <mergeCell ref="S11:T11"/>
    <mergeCell ref="B10:C10"/>
    <mergeCell ref="D10:E10"/>
    <mergeCell ref="G10:I10"/>
    <mergeCell ref="K10:M10"/>
    <mergeCell ref="O10:Q10"/>
    <mergeCell ref="S10:T10"/>
    <mergeCell ref="B13:C13"/>
    <mergeCell ref="D13:E13"/>
    <mergeCell ref="G13:I13"/>
    <mergeCell ref="K13:M13"/>
    <mergeCell ref="O13:Q13"/>
    <mergeCell ref="S13:T13"/>
    <mergeCell ref="B12:C12"/>
    <mergeCell ref="D12:E12"/>
    <mergeCell ref="G12:I12"/>
    <mergeCell ref="K12:M12"/>
    <mergeCell ref="O12:Q12"/>
    <mergeCell ref="S12:T12"/>
    <mergeCell ref="B15:C15"/>
    <mergeCell ref="D15:E15"/>
    <mergeCell ref="G15:I15"/>
    <mergeCell ref="K15:M15"/>
    <mergeCell ref="O15:Q15"/>
    <mergeCell ref="S15:T15"/>
    <mergeCell ref="B14:C14"/>
    <mergeCell ref="D14:E14"/>
    <mergeCell ref="G14:I14"/>
    <mergeCell ref="K14:M14"/>
    <mergeCell ref="O14:Q14"/>
    <mergeCell ref="S14:T14"/>
    <mergeCell ref="B17:C17"/>
    <mergeCell ref="D17:E17"/>
    <mergeCell ref="G17:I17"/>
    <mergeCell ref="K17:M17"/>
    <mergeCell ref="O17:Q17"/>
    <mergeCell ref="S17:T17"/>
    <mergeCell ref="B16:C16"/>
    <mergeCell ref="D16:E16"/>
    <mergeCell ref="G16:I16"/>
    <mergeCell ref="K16:M16"/>
    <mergeCell ref="O16:Q16"/>
    <mergeCell ref="S16:T16"/>
    <mergeCell ref="B19:C19"/>
    <mergeCell ref="D19:E19"/>
    <mergeCell ref="G19:I19"/>
    <mergeCell ref="K19:M19"/>
    <mergeCell ref="O19:Q19"/>
    <mergeCell ref="S19:T19"/>
    <mergeCell ref="B18:C18"/>
    <mergeCell ref="D18:E18"/>
    <mergeCell ref="G18:I18"/>
    <mergeCell ref="K18:M18"/>
    <mergeCell ref="O18:Q18"/>
    <mergeCell ref="S18:T18"/>
    <mergeCell ref="B21:C21"/>
    <mergeCell ref="D21:E21"/>
    <mergeCell ref="G21:I21"/>
    <mergeCell ref="K21:M21"/>
    <mergeCell ref="O21:Q21"/>
    <mergeCell ref="S21:T21"/>
    <mergeCell ref="B20:C20"/>
    <mergeCell ref="D20:E20"/>
    <mergeCell ref="G20:I20"/>
    <mergeCell ref="K20:M20"/>
    <mergeCell ref="O20:Q20"/>
    <mergeCell ref="S20:T20"/>
    <mergeCell ref="B23:C23"/>
    <mergeCell ref="D23:E23"/>
    <mergeCell ref="G23:I23"/>
    <mergeCell ref="K23:M23"/>
    <mergeCell ref="O23:Q23"/>
    <mergeCell ref="S23:T23"/>
    <mergeCell ref="B22:C22"/>
    <mergeCell ref="D22:E22"/>
    <mergeCell ref="G22:I22"/>
    <mergeCell ref="K22:M22"/>
    <mergeCell ref="O22:Q22"/>
    <mergeCell ref="S22:T22"/>
    <mergeCell ref="B25:C25"/>
    <mergeCell ref="D25:E25"/>
    <mergeCell ref="G25:I25"/>
    <mergeCell ref="K25:M25"/>
    <mergeCell ref="O25:Q25"/>
    <mergeCell ref="S25:T25"/>
    <mergeCell ref="B24:C24"/>
    <mergeCell ref="D24:E24"/>
    <mergeCell ref="G24:I24"/>
    <mergeCell ref="K24:M24"/>
    <mergeCell ref="O24:Q24"/>
    <mergeCell ref="S24:T24"/>
    <mergeCell ref="B27:C27"/>
    <mergeCell ref="D27:E27"/>
    <mergeCell ref="G27:I27"/>
    <mergeCell ref="K27:M27"/>
    <mergeCell ref="O27:Q27"/>
    <mergeCell ref="S27:T27"/>
    <mergeCell ref="B26:C26"/>
    <mergeCell ref="D26:E26"/>
    <mergeCell ref="G26:I26"/>
    <mergeCell ref="K26:M26"/>
    <mergeCell ref="O26:Q26"/>
    <mergeCell ref="S26:T26"/>
    <mergeCell ref="B29:C29"/>
    <mergeCell ref="D29:E29"/>
    <mergeCell ref="G29:I29"/>
    <mergeCell ref="K29:M29"/>
    <mergeCell ref="O29:Q29"/>
    <mergeCell ref="S29:T29"/>
    <mergeCell ref="B28:C28"/>
    <mergeCell ref="D28:E28"/>
    <mergeCell ref="G28:I28"/>
    <mergeCell ref="K28:M28"/>
    <mergeCell ref="O28:Q28"/>
    <mergeCell ref="S28:T28"/>
    <mergeCell ref="B31:C31"/>
    <mergeCell ref="D31:E31"/>
    <mergeCell ref="G31:I31"/>
    <mergeCell ref="K31:M31"/>
    <mergeCell ref="O31:Q31"/>
    <mergeCell ref="S31:T31"/>
    <mergeCell ref="B30:C30"/>
    <mergeCell ref="D30:E30"/>
    <mergeCell ref="G30:I30"/>
    <mergeCell ref="K30:M30"/>
    <mergeCell ref="O30:Q30"/>
    <mergeCell ref="S30:T30"/>
    <mergeCell ref="B33:C33"/>
    <mergeCell ref="D33:E33"/>
    <mergeCell ref="G33:I33"/>
    <mergeCell ref="K33:M33"/>
    <mergeCell ref="O33:Q33"/>
    <mergeCell ref="S33:T33"/>
    <mergeCell ref="B32:C32"/>
    <mergeCell ref="D32:E32"/>
    <mergeCell ref="G32:I32"/>
    <mergeCell ref="K32:M32"/>
    <mergeCell ref="O32:Q32"/>
    <mergeCell ref="S32:T32"/>
    <mergeCell ref="B35:C35"/>
    <mergeCell ref="D35:E35"/>
    <mergeCell ref="G35:I35"/>
    <mergeCell ref="K35:M35"/>
    <mergeCell ref="O35:Q35"/>
    <mergeCell ref="S35:T35"/>
    <mergeCell ref="B34:C34"/>
    <mergeCell ref="D34:E34"/>
    <mergeCell ref="G34:I34"/>
    <mergeCell ref="K34:M34"/>
    <mergeCell ref="O34:Q34"/>
    <mergeCell ref="S34:T34"/>
    <mergeCell ref="B37:C37"/>
    <mergeCell ref="D37:E37"/>
    <mergeCell ref="G37:I37"/>
    <mergeCell ref="K37:M37"/>
    <mergeCell ref="O37:Q37"/>
    <mergeCell ref="S37:T37"/>
    <mergeCell ref="B36:C36"/>
    <mergeCell ref="D36:E36"/>
    <mergeCell ref="G36:I36"/>
    <mergeCell ref="K36:M36"/>
    <mergeCell ref="O36:Q36"/>
    <mergeCell ref="S36:T36"/>
    <mergeCell ref="B39:C39"/>
    <mergeCell ref="D39:E39"/>
    <mergeCell ref="G39:I39"/>
    <mergeCell ref="K39:M39"/>
    <mergeCell ref="O39:Q39"/>
    <mergeCell ref="S39:T39"/>
    <mergeCell ref="B38:C38"/>
    <mergeCell ref="D38:E38"/>
    <mergeCell ref="G38:I38"/>
    <mergeCell ref="K38:M38"/>
    <mergeCell ref="O38:Q38"/>
    <mergeCell ref="S38:T38"/>
    <mergeCell ref="B41:C41"/>
    <mergeCell ref="D41:E41"/>
    <mergeCell ref="G41:I41"/>
    <mergeCell ref="K41:M41"/>
    <mergeCell ref="O41:Q41"/>
    <mergeCell ref="S41:T41"/>
    <mergeCell ref="B40:C40"/>
    <mergeCell ref="D40:E40"/>
    <mergeCell ref="G40:I40"/>
    <mergeCell ref="K40:M40"/>
    <mergeCell ref="O40:Q40"/>
    <mergeCell ref="S40:T40"/>
    <mergeCell ref="S44:T44"/>
    <mergeCell ref="B43:C43"/>
    <mergeCell ref="D43:E43"/>
    <mergeCell ref="G43:I43"/>
    <mergeCell ref="K43:M43"/>
    <mergeCell ref="O43:Q43"/>
    <mergeCell ref="S43:T43"/>
    <mergeCell ref="B42:C42"/>
    <mergeCell ref="D42:E42"/>
    <mergeCell ref="G42:I42"/>
    <mergeCell ref="K42:M42"/>
    <mergeCell ref="O42:Q42"/>
    <mergeCell ref="S42:T42"/>
    <mergeCell ref="V6:X6"/>
    <mergeCell ref="AD6:AF6"/>
    <mergeCell ref="AL6:AN6"/>
    <mergeCell ref="AT6:AU6"/>
    <mergeCell ref="V7:X7"/>
    <mergeCell ref="AD7:AF7"/>
    <mergeCell ref="AL7:AN7"/>
    <mergeCell ref="AT7:AU7"/>
    <mergeCell ref="A46:E46"/>
    <mergeCell ref="G46:I46"/>
    <mergeCell ref="K46:M46"/>
    <mergeCell ref="O46:Q46"/>
    <mergeCell ref="S46:T46"/>
    <mergeCell ref="B45:C45"/>
    <mergeCell ref="D45:E45"/>
    <mergeCell ref="G45:I45"/>
    <mergeCell ref="K45:M45"/>
    <mergeCell ref="O45:Q45"/>
    <mergeCell ref="S45:T45"/>
    <mergeCell ref="B44:C44"/>
    <mergeCell ref="D44:E44"/>
    <mergeCell ref="G44:I44"/>
    <mergeCell ref="K44:M44"/>
    <mergeCell ref="O44:Q44"/>
    <mergeCell ref="V8:X8"/>
    <mergeCell ref="AD8:AF8"/>
    <mergeCell ref="AL8:AN8"/>
    <mergeCell ref="AT8:AU8"/>
    <mergeCell ref="V9:X9"/>
    <mergeCell ref="AD9:AF9"/>
    <mergeCell ref="AL9:AN9"/>
    <mergeCell ref="AT9:AU9"/>
    <mergeCell ref="V10:X10"/>
    <mergeCell ref="AD10:AF10"/>
    <mergeCell ref="AL10:AN10"/>
    <mergeCell ref="AT10:AU10"/>
    <mergeCell ref="V11:X11"/>
    <mergeCell ref="AD11:AF11"/>
    <mergeCell ref="AL11:AN11"/>
    <mergeCell ref="AT11:AU11"/>
    <mergeCell ref="V12:X12"/>
    <mergeCell ref="AD12:AF12"/>
    <mergeCell ref="AL12:AN12"/>
    <mergeCell ref="AT12:AU12"/>
    <mergeCell ref="V13:X13"/>
    <mergeCell ref="AD13:AF13"/>
    <mergeCell ref="AL13:AN13"/>
    <mergeCell ref="AT13:AU13"/>
    <mergeCell ref="V14:X14"/>
    <mergeCell ref="AD14:AF14"/>
    <mergeCell ref="AL14:AN14"/>
    <mergeCell ref="AT14:AU14"/>
    <mergeCell ref="V15:X15"/>
    <mergeCell ref="AD15:AF15"/>
    <mergeCell ref="AL15:AN15"/>
    <mergeCell ref="AT15:AU15"/>
    <mergeCell ref="V16:X16"/>
    <mergeCell ref="AD16:AF16"/>
    <mergeCell ref="AL16:AN16"/>
    <mergeCell ref="AT16:AU16"/>
    <mergeCell ref="Z14:AB14"/>
    <mergeCell ref="Z15:AB15"/>
    <mergeCell ref="Z16:AB16"/>
    <mergeCell ref="AH14:AJ14"/>
    <mergeCell ref="AH15:AJ15"/>
    <mergeCell ref="AH16:AJ16"/>
    <mergeCell ref="AP14:AR14"/>
    <mergeCell ref="AP15:AR15"/>
    <mergeCell ref="AP16:AR16"/>
    <mergeCell ref="V17:X17"/>
    <mergeCell ref="AD17:AF17"/>
    <mergeCell ref="AL17:AN17"/>
    <mergeCell ref="AT17:AU17"/>
    <mergeCell ref="V18:X18"/>
    <mergeCell ref="AD18:AF18"/>
    <mergeCell ref="AL18:AN18"/>
    <mergeCell ref="AT18:AU18"/>
    <mergeCell ref="V19:X19"/>
    <mergeCell ref="AD19:AF19"/>
    <mergeCell ref="AL19:AN19"/>
    <mergeCell ref="AT19:AU19"/>
    <mergeCell ref="Z17:AB17"/>
    <mergeCell ref="Z18:AB18"/>
    <mergeCell ref="Z19:AB19"/>
    <mergeCell ref="AH17:AJ17"/>
    <mergeCell ref="AH18:AJ18"/>
    <mergeCell ref="AH19:AJ19"/>
    <mergeCell ref="AP17:AR17"/>
    <mergeCell ref="AP18:AR18"/>
    <mergeCell ref="AP19:AR19"/>
    <mergeCell ref="V20:X20"/>
    <mergeCell ref="AD20:AF20"/>
    <mergeCell ref="AL20:AN20"/>
    <mergeCell ref="AT20:AU20"/>
    <mergeCell ref="V21:X21"/>
    <mergeCell ref="AD21:AF21"/>
    <mergeCell ref="AL21:AN21"/>
    <mergeCell ref="AT21:AU21"/>
    <mergeCell ref="V22:X22"/>
    <mergeCell ref="AD22:AF22"/>
    <mergeCell ref="AL22:AN22"/>
    <mergeCell ref="AT22:AU22"/>
    <mergeCell ref="Z20:AB20"/>
    <mergeCell ref="Z21:AB21"/>
    <mergeCell ref="Z22:AB22"/>
    <mergeCell ref="AH20:AJ20"/>
    <mergeCell ref="AH21:AJ21"/>
    <mergeCell ref="AH22:AJ22"/>
    <mergeCell ref="AP20:AR20"/>
    <mergeCell ref="AP21:AR21"/>
    <mergeCell ref="AP22:AR22"/>
    <mergeCell ref="V23:X23"/>
    <mergeCell ref="AD23:AF23"/>
    <mergeCell ref="AL23:AN23"/>
    <mergeCell ref="AT23:AU23"/>
    <mergeCell ref="V24:X24"/>
    <mergeCell ref="AD24:AF24"/>
    <mergeCell ref="AL24:AN24"/>
    <mergeCell ref="AT24:AU24"/>
    <mergeCell ref="V25:X25"/>
    <mergeCell ref="AD25:AF25"/>
    <mergeCell ref="AL25:AN25"/>
    <mergeCell ref="AT25:AU25"/>
    <mergeCell ref="Z23:AB23"/>
    <mergeCell ref="Z24:AB24"/>
    <mergeCell ref="Z25:AB25"/>
    <mergeCell ref="AH23:AJ23"/>
    <mergeCell ref="AH24:AJ24"/>
    <mergeCell ref="AH25:AJ25"/>
    <mergeCell ref="AP23:AR23"/>
    <mergeCell ref="AP24:AR24"/>
    <mergeCell ref="AP25:AR25"/>
    <mergeCell ref="V26:X26"/>
    <mergeCell ref="AD26:AF26"/>
    <mergeCell ref="AL26:AN26"/>
    <mergeCell ref="AT26:AU26"/>
    <mergeCell ref="V27:X27"/>
    <mergeCell ref="AD27:AF27"/>
    <mergeCell ref="AL27:AN27"/>
    <mergeCell ref="AT27:AU27"/>
    <mergeCell ref="V28:X28"/>
    <mergeCell ref="AD28:AF28"/>
    <mergeCell ref="AL28:AN28"/>
    <mergeCell ref="AT28:AU28"/>
    <mergeCell ref="Z26:AB26"/>
    <mergeCell ref="Z27:AB27"/>
    <mergeCell ref="Z28:AB28"/>
    <mergeCell ref="AH26:AJ26"/>
    <mergeCell ref="AH27:AJ27"/>
    <mergeCell ref="AH28:AJ28"/>
    <mergeCell ref="AP26:AR26"/>
    <mergeCell ref="AP27:AR27"/>
    <mergeCell ref="AP28:AR28"/>
    <mergeCell ref="V29:X29"/>
    <mergeCell ref="AD29:AF29"/>
    <mergeCell ref="AL29:AN29"/>
    <mergeCell ref="AT29:AU29"/>
    <mergeCell ref="V30:X30"/>
    <mergeCell ref="AD30:AF30"/>
    <mergeCell ref="AL30:AN30"/>
    <mergeCell ref="AT30:AU30"/>
    <mergeCell ref="V31:X31"/>
    <mergeCell ref="AD31:AF31"/>
    <mergeCell ref="AL31:AN31"/>
    <mergeCell ref="AT31:AU31"/>
    <mergeCell ref="Z29:AB29"/>
    <mergeCell ref="Z30:AB30"/>
    <mergeCell ref="Z31:AB31"/>
    <mergeCell ref="AH29:AJ29"/>
    <mergeCell ref="AH30:AJ30"/>
    <mergeCell ref="AH31:AJ31"/>
    <mergeCell ref="AP29:AR29"/>
    <mergeCell ref="AP30:AR30"/>
    <mergeCell ref="AP31:AR31"/>
    <mergeCell ref="V32:X32"/>
    <mergeCell ref="AD32:AF32"/>
    <mergeCell ref="AL32:AN32"/>
    <mergeCell ref="AT32:AU32"/>
    <mergeCell ref="V33:X33"/>
    <mergeCell ref="AD33:AF33"/>
    <mergeCell ref="AL33:AN33"/>
    <mergeCell ref="AT33:AU33"/>
    <mergeCell ref="V34:X34"/>
    <mergeCell ref="AD34:AF34"/>
    <mergeCell ref="AL34:AN34"/>
    <mergeCell ref="AT34:AU34"/>
    <mergeCell ref="Z32:AB32"/>
    <mergeCell ref="Z33:AB33"/>
    <mergeCell ref="Z34:AB34"/>
    <mergeCell ref="AH32:AJ32"/>
    <mergeCell ref="AH33:AJ33"/>
    <mergeCell ref="AH34:AJ34"/>
    <mergeCell ref="AP32:AR32"/>
    <mergeCell ref="AP33:AR33"/>
    <mergeCell ref="AP34:AR34"/>
    <mergeCell ref="AT35:AU35"/>
    <mergeCell ref="V36:X36"/>
    <mergeCell ref="AD36:AF36"/>
    <mergeCell ref="AL36:AN36"/>
    <mergeCell ref="AT36:AU36"/>
    <mergeCell ref="V37:X37"/>
    <mergeCell ref="AD37:AF37"/>
    <mergeCell ref="AL37:AN37"/>
    <mergeCell ref="AT37:AU37"/>
    <mergeCell ref="Z35:AB35"/>
    <mergeCell ref="Z36:AB36"/>
    <mergeCell ref="Z37:AB37"/>
    <mergeCell ref="AH35:AJ35"/>
    <mergeCell ref="AH36:AJ36"/>
    <mergeCell ref="AH37:AJ37"/>
    <mergeCell ref="AP35:AR35"/>
    <mergeCell ref="AP36:AR36"/>
    <mergeCell ref="AP37:AR37"/>
    <mergeCell ref="V45:X45"/>
    <mergeCell ref="AD45:AF45"/>
    <mergeCell ref="AL45:AN45"/>
    <mergeCell ref="AT45:AU45"/>
    <mergeCell ref="V46:X46"/>
    <mergeCell ref="AD46:AF46"/>
    <mergeCell ref="AL46:AN46"/>
    <mergeCell ref="AT46:AU46"/>
    <mergeCell ref="V41:X41"/>
    <mergeCell ref="AD41:AF41"/>
    <mergeCell ref="AL41:AN41"/>
    <mergeCell ref="AT41:AU41"/>
    <mergeCell ref="V42:X42"/>
    <mergeCell ref="AD42:AF42"/>
    <mergeCell ref="AL42:AN42"/>
    <mergeCell ref="AT42:AU42"/>
    <mergeCell ref="V43:X43"/>
    <mergeCell ref="AD43:AF43"/>
    <mergeCell ref="AL43:AN43"/>
    <mergeCell ref="AT43:AU43"/>
    <mergeCell ref="V2:AU2"/>
    <mergeCell ref="V3:X5"/>
    <mergeCell ref="AD3:AF5"/>
    <mergeCell ref="AL3:AN5"/>
    <mergeCell ref="AT3:AU5"/>
    <mergeCell ref="V44:X44"/>
    <mergeCell ref="AD44:AF44"/>
    <mergeCell ref="AL44:AN44"/>
    <mergeCell ref="AT44:AU44"/>
    <mergeCell ref="V38:X38"/>
    <mergeCell ref="AD38:AF38"/>
    <mergeCell ref="AL38:AN38"/>
    <mergeCell ref="AT38:AU38"/>
    <mergeCell ref="V39:X39"/>
    <mergeCell ref="AD39:AF39"/>
    <mergeCell ref="AL39:AN39"/>
    <mergeCell ref="AT39:AU39"/>
    <mergeCell ref="V40:X40"/>
    <mergeCell ref="AD40:AF40"/>
    <mergeCell ref="AL40:AN40"/>
    <mergeCell ref="AT40:AU40"/>
    <mergeCell ref="V35:X35"/>
    <mergeCell ref="AD35:AF35"/>
    <mergeCell ref="AL35:AN35"/>
    <mergeCell ref="Z3:AB5"/>
    <mergeCell ref="Z6:AB6"/>
    <mergeCell ref="Z7:AB7"/>
    <mergeCell ref="Z8:AB8"/>
    <mergeCell ref="Z9:AB9"/>
    <mergeCell ref="Z10:AB10"/>
    <mergeCell ref="Z11:AB11"/>
    <mergeCell ref="Z12:AB12"/>
    <mergeCell ref="Z13:AB13"/>
    <mergeCell ref="Z38:AB38"/>
    <mergeCell ref="Z39:AB39"/>
    <mergeCell ref="Z40:AB40"/>
    <mergeCell ref="Z41:AB41"/>
    <mergeCell ref="Z42:AB42"/>
    <mergeCell ref="Z43:AB43"/>
    <mergeCell ref="Z44:AB44"/>
    <mergeCell ref="Z45:AB45"/>
    <mergeCell ref="Z46:AB46"/>
    <mergeCell ref="AH3:AJ5"/>
    <mergeCell ref="AH6:AJ6"/>
    <mergeCell ref="AH7:AJ7"/>
    <mergeCell ref="AH8:AJ8"/>
    <mergeCell ref="AH9:AJ9"/>
    <mergeCell ref="AH10:AJ10"/>
    <mergeCell ref="AH11:AJ11"/>
    <mergeCell ref="AH12:AJ12"/>
    <mergeCell ref="AH13:AJ13"/>
    <mergeCell ref="AH38:AJ38"/>
    <mergeCell ref="AH39:AJ39"/>
    <mergeCell ref="AH40:AJ40"/>
    <mergeCell ref="AH41:AJ41"/>
    <mergeCell ref="AH42:AJ42"/>
    <mergeCell ref="AH43:AJ43"/>
    <mergeCell ref="AH44:AJ44"/>
    <mergeCell ref="AH45:AJ45"/>
    <mergeCell ref="AH46:AJ46"/>
    <mergeCell ref="AP3:AR5"/>
    <mergeCell ref="AP6:AR6"/>
    <mergeCell ref="AP7:AR7"/>
    <mergeCell ref="AP8:AR8"/>
    <mergeCell ref="AP9:AR9"/>
    <mergeCell ref="AP10:AR10"/>
    <mergeCell ref="AP11:AR11"/>
    <mergeCell ref="AP12:AR12"/>
    <mergeCell ref="AP13:AR13"/>
    <mergeCell ref="AP38:AR38"/>
    <mergeCell ref="AP39:AR39"/>
    <mergeCell ref="AP40:AR40"/>
    <mergeCell ref="AP41:AR41"/>
    <mergeCell ref="AP42:AR42"/>
    <mergeCell ref="AP43:AR43"/>
    <mergeCell ref="AP44:AR44"/>
    <mergeCell ref="AP45:AR45"/>
    <mergeCell ref="AP46:AR46"/>
  </mergeCells>
  <conditionalFormatting sqref="G6 G4">
    <cfRule type="cellIs" dxfId="238" priority="525" stopIfTrue="1" operator="equal">
      <formula>"ERROR"</formula>
    </cfRule>
  </conditionalFormatting>
  <conditionalFormatting sqref="O4">
    <cfRule type="cellIs" dxfId="237" priority="522" stopIfTrue="1" operator="equal">
      <formula>"ERROR"</formula>
    </cfRule>
  </conditionalFormatting>
  <conditionalFormatting sqref="K4">
    <cfRule type="cellIs" dxfId="236" priority="523" stopIfTrue="1" operator="equal">
      <formula>"ERROR"</formula>
    </cfRule>
  </conditionalFormatting>
  <conditionalFormatting sqref="S4">
    <cfRule type="cellIs" dxfId="235" priority="514" stopIfTrue="1" operator="equal">
      <formula>"ERROR"</formula>
    </cfRule>
  </conditionalFormatting>
  <conditionalFormatting sqref="D47">
    <cfRule type="cellIs" dxfId="234" priority="513" stopIfTrue="1" operator="equal">
      <formula>"ERROR"</formula>
    </cfRule>
  </conditionalFormatting>
  <conditionalFormatting sqref="K6">
    <cfRule type="cellIs" dxfId="233" priority="512" stopIfTrue="1" operator="equal">
      <formula>"ERROR"</formula>
    </cfRule>
  </conditionalFormatting>
  <conditionalFormatting sqref="O6">
    <cfRule type="cellIs" dxfId="232" priority="511" stopIfTrue="1" operator="equal">
      <formula>"ERROR"</formula>
    </cfRule>
  </conditionalFormatting>
  <conditionalFormatting sqref="B5">
    <cfRule type="cellIs" dxfId="231" priority="504" stopIfTrue="1" operator="equal">
      <formula>"ERROR"</formula>
    </cfRule>
  </conditionalFormatting>
  <conditionalFormatting sqref="I47">
    <cfRule type="cellIs" dxfId="230" priority="510" stopIfTrue="1" operator="equal">
      <formula>"ERROR"</formula>
    </cfRule>
  </conditionalFormatting>
  <conditionalFormatting sqref="Q47">
    <cfRule type="cellIs" dxfId="229" priority="508" stopIfTrue="1" operator="equal">
      <formula>"ERROR"</formula>
    </cfRule>
  </conditionalFormatting>
  <conditionalFormatting sqref="S6">
    <cfRule type="cellIs" dxfId="228" priority="507" stopIfTrue="1" operator="equal">
      <formula>"ERROR"</formula>
    </cfRule>
  </conditionalFormatting>
  <conditionalFormatting sqref="M47">
    <cfRule type="cellIs" dxfId="227" priority="509" stopIfTrue="1" operator="equal">
      <formula>"ERROR"</formula>
    </cfRule>
  </conditionalFormatting>
  <conditionalFormatting sqref="G7">
    <cfRule type="cellIs" dxfId="226" priority="500" stopIfTrue="1" operator="equal">
      <formula>"ERROR"</formula>
    </cfRule>
  </conditionalFormatting>
  <conditionalFormatting sqref="K7">
    <cfRule type="cellIs" dxfId="225" priority="499" stopIfTrue="1" operator="equal">
      <formula>"ERROR"</formula>
    </cfRule>
  </conditionalFormatting>
  <conditionalFormatting sqref="O7">
    <cfRule type="cellIs" dxfId="224" priority="498" stopIfTrue="1" operator="equal">
      <formula>"ERROR"</formula>
    </cfRule>
  </conditionalFormatting>
  <conditionalFormatting sqref="S7">
    <cfRule type="cellIs" dxfId="223" priority="497" stopIfTrue="1" operator="equal">
      <formula>"ERROR"</formula>
    </cfRule>
  </conditionalFormatting>
  <conditionalFormatting sqref="K8">
    <cfRule type="cellIs" dxfId="222" priority="495" stopIfTrue="1" operator="equal">
      <formula>"ERROR"</formula>
    </cfRule>
  </conditionalFormatting>
  <conditionalFormatting sqref="G8">
    <cfRule type="cellIs" dxfId="221" priority="496" stopIfTrue="1" operator="equal">
      <formula>"ERROR"</formula>
    </cfRule>
  </conditionalFormatting>
  <conditionalFormatting sqref="O8">
    <cfRule type="cellIs" dxfId="220" priority="494" stopIfTrue="1" operator="equal">
      <formula>"ERROR"</formula>
    </cfRule>
  </conditionalFormatting>
  <conditionalFormatting sqref="S8">
    <cfRule type="cellIs" dxfId="219" priority="493" stopIfTrue="1" operator="equal">
      <formula>"ERROR"</formula>
    </cfRule>
  </conditionalFormatting>
  <conditionalFormatting sqref="A2">
    <cfRule type="cellIs" dxfId="218" priority="502" stopIfTrue="1" operator="equal">
      <formula>"&gt; 30 %"</formula>
    </cfRule>
  </conditionalFormatting>
  <conditionalFormatting sqref="G9">
    <cfRule type="cellIs" dxfId="217" priority="492" stopIfTrue="1" operator="equal">
      <formula>"ERROR"</formula>
    </cfRule>
  </conditionalFormatting>
  <conditionalFormatting sqref="K9">
    <cfRule type="cellIs" dxfId="216" priority="491" stopIfTrue="1" operator="equal">
      <formula>"ERROR"</formula>
    </cfRule>
  </conditionalFormatting>
  <conditionalFormatting sqref="O9">
    <cfRule type="cellIs" dxfId="215" priority="490" stopIfTrue="1" operator="equal">
      <formula>"ERROR"</formula>
    </cfRule>
  </conditionalFormatting>
  <conditionalFormatting sqref="S9">
    <cfRule type="cellIs" dxfId="214" priority="489" stopIfTrue="1" operator="equal">
      <formula>"ERROR"</formula>
    </cfRule>
  </conditionalFormatting>
  <conditionalFormatting sqref="G10">
    <cfRule type="cellIs" dxfId="213" priority="488" stopIfTrue="1" operator="equal">
      <formula>"ERROR"</formula>
    </cfRule>
  </conditionalFormatting>
  <conditionalFormatting sqref="K10">
    <cfRule type="cellIs" dxfId="212" priority="487" stopIfTrue="1" operator="equal">
      <formula>"ERROR"</formula>
    </cfRule>
  </conditionalFormatting>
  <conditionalFormatting sqref="O10">
    <cfRule type="cellIs" dxfId="211" priority="486" stopIfTrue="1" operator="equal">
      <formula>"ERROR"</formula>
    </cfRule>
  </conditionalFormatting>
  <conditionalFormatting sqref="S10">
    <cfRule type="cellIs" dxfId="210" priority="485" stopIfTrue="1" operator="equal">
      <formula>"ERROR"</formula>
    </cfRule>
  </conditionalFormatting>
  <conditionalFormatting sqref="G11">
    <cfRule type="cellIs" dxfId="209" priority="484" stopIfTrue="1" operator="equal">
      <formula>"ERROR"</formula>
    </cfRule>
  </conditionalFormatting>
  <conditionalFormatting sqref="K11">
    <cfRule type="cellIs" dxfId="208" priority="483" stopIfTrue="1" operator="equal">
      <formula>"ERROR"</formula>
    </cfRule>
  </conditionalFormatting>
  <conditionalFormatting sqref="O11">
    <cfRule type="cellIs" dxfId="207" priority="482" stopIfTrue="1" operator="equal">
      <formula>"ERROR"</formula>
    </cfRule>
  </conditionalFormatting>
  <conditionalFormatting sqref="S11">
    <cfRule type="cellIs" dxfId="206" priority="481" stopIfTrue="1" operator="equal">
      <formula>"ERROR"</formula>
    </cfRule>
  </conditionalFormatting>
  <conditionalFormatting sqref="G12">
    <cfRule type="cellIs" dxfId="205" priority="480" stopIfTrue="1" operator="equal">
      <formula>"ERROR"</formula>
    </cfRule>
  </conditionalFormatting>
  <conditionalFormatting sqref="K12">
    <cfRule type="cellIs" dxfId="204" priority="479" stopIfTrue="1" operator="equal">
      <formula>"ERROR"</formula>
    </cfRule>
  </conditionalFormatting>
  <conditionalFormatting sqref="O12">
    <cfRule type="cellIs" dxfId="203" priority="478" stopIfTrue="1" operator="equal">
      <formula>"ERROR"</formula>
    </cfRule>
  </conditionalFormatting>
  <conditionalFormatting sqref="S12">
    <cfRule type="cellIs" dxfId="202" priority="477" stopIfTrue="1" operator="equal">
      <formula>"ERROR"</formula>
    </cfRule>
  </conditionalFormatting>
  <conditionalFormatting sqref="G13">
    <cfRule type="cellIs" dxfId="201" priority="476" stopIfTrue="1" operator="equal">
      <formula>"ERROR"</formula>
    </cfRule>
  </conditionalFormatting>
  <conditionalFormatting sqref="K13">
    <cfRule type="cellIs" dxfId="200" priority="475" stopIfTrue="1" operator="equal">
      <formula>"ERROR"</formula>
    </cfRule>
  </conditionalFormatting>
  <conditionalFormatting sqref="O13">
    <cfRule type="cellIs" dxfId="199" priority="474" stopIfTrue="1" operator="equal">
      <formula>"ERROR"</formula>
    </cfRule>
  </conditionalFormatting>
  <conditionalFormatting sqref="S13">
    <cfRule type="cellIs" dxfId="198" priority="473" stopIfTrue="1" operator="equal">
      <formula>"ERROR"</formula>
    </cfRule>
  </conditionalFormatting>
  <conditionalFormatting sqref="G14">
    <cfRule type="cellIs" dxfId="197" priority="472" stopIfTrue="1" operator="equal">
      <formula>"ERROR"</formula>
    </cfRule>
  </conditionalFormatting>
  <conditionalFormatting sqref="K14">
    <cfRule type="cellIs" dxfId="196" priority="471" stopIfTrue="1" operator="equal">
      <formula>"ERROR"</formula>
    </cfRule>
  </conditionalFormatting>
  <conditionalFormatting sqref="O14">
    <cfRule type="cellIs" dxfId="195" priority="470" stopIfTrue="1" operator="equal">
      <formula>"ERROR"</formula>
    </cfRule>
  </conditionalFormatting>
  <conditionalFormatting sqref="S14">
    <cfRule type="cellIs" dxfId="194" priority="469" stopIfTrue="1" operator="equal">
      <formula>"ERROR"</formula>
    </cfRule>
  </conditionalFormatting>
  <conditionalFormatting sqref="G15">
    <cfRule type="cellIs" dxfId="193" priority="468" stopIfTrue="1" operator="equal">
      <formula>"ERROR"</formula>
    </cfRule>
  </conditionalFormatting>
  <conditionalFormatting sqref="K15">
    <cfRule type="cellIs" dxfId="192" priority="467" stopIfTrue="1" operator="equal">
      <formula>"ERROR"</formula>
    </cfRule>
  </conditionalFormatting>
  <conditionalFormatting sqref="O15">
    <cfRule type="cellIs" dxfId="191" priority="466" stopIfTrue="1" operator="equal">
      <formula>"ERROR"</formula>
    </cfRule>
  </conditionalFormatting>
  <conditionalFormatting sqref="S15">
    <cfRule type="cellIs" dxfId="190" priority="465" stopIfTrue="1" operator="equal">
      <formula>"ERROR"</formula>
    </cfRule>
  </conditionalFormatting>
  <conditionalFormatting sqref="G16">
    <cfRule type="cellIs" dxfId="189" priority="464" stopIfTrue="1" operator="equal">
      <formula>"ERROR"</formula>
    </cfRule>
  </conditionalFormatting>
  <conditionalFormatting sqref="K16">
    <cfRule type="cellIs" dxfId="188" priority="463" stopIfTrue="1" operator="equal">
      <formula>"ERROR"</formula>
    </cfRule>
  </conditionalFormatting>
  <conditionalFormatting sqref="O16">
    <cfRule type="cellIs" dxfId="187" priority="462" stopIfTrue="1" operator="equal">
      <formula>"ERROR"</formula>
    </cfRule>
  </conditionalFormatting>
  <conditionalFormatting sqref="S16">
    <cfRule type="cellIs" dxfId="186" priority="461" stopIfTrue="1" operator="equal">
      <formula>"ERROR"</formula>
    </cfRule>
  </conditionalFormatting>
  <conditionalFormatting sqref="G17">
    <cfRule type="cellIs" dxfId="185" priority="460" stopIfTrue="1" operator="equal">
      <formula>"ERROR"</formula>
    </cfRule>
  </conditionalFormatting>
  <conditionalFormatting sqref="K17">
    <cfRule type="cellIs" dxfId="184" priority="459" stopIfTrue="1" operator="equal">
      <formula>"ERROR"</formula>
    </cfRule>
  </conditionalFormatting>
  <conditionalFormatting sqref="O17">
    <cfRule type="cellIs" dxfId="183" priority="458" stopIfTrue="1" operator="equal">
      <formula>"ERROR"</formula>
    </cfRule>
  </conditionalFormatting>
  <conditionalFormatting sqref="S17">
    <cfRule type="cellIs" dxfId="182" priority="457" stopIfTrue="1" operator="equal">
      <formula>"ERROR"</formula>
    </cfRule>
  </conditionalFormatting>
  <conditionalFormatting sqref="G18">
    <cfRule type="cellIs" dxfId="181" priority="456" stopIfTrue="1" operator="equal">
      <formula>"ERROR"</formula>
    </cfRule>
  </conditionalFormatting>
  <conditionalFormatting sqref="K18">
    <cfRule type="cellIs" dxfId="180" priority="455" stopIfTrue="1" operator="equal">
      <formula>"ERROR"</formula>
    </cfRule>
  </conditionalFormatting>
  <conditionalFormatting sqref="O18">
    <cfRule type="cellIs" dxfId="179" priority="454" stopIfTrue="1" operator="equal">
      <formula>"ERROR"</formula>
    </cfRule>
  </conditionalFormatting>
  <conditionalFormatting sqref="S18">
    <cfRule type="cellIs" dxfId="178" priority="453" stopIfTrue="1" operator="equal">
      <formula>"ERROR"</formula>
    </cfRule>
  </conditionalFormatting>
  <conditionalFormatting sqref="G19">
    <cfRule type="cellIs" dxfId="177" priority="452" stopIfTrue="1" operator="equal">
      <formula>"ERROR"</formula>
    </cfRule>
  </conditionalFormatting>
  <conditionalFormatting sqref="K19">
    <cfRule type="cellIs" dxfId="176" priority="451" stopIfTrue="1" operator="equal">
      <formula>"ERROR"</formula>
    </cfRule>
  </conditionalFormatting>
  <conditionalFormatting sqref="O19">
    <cfRule type="cellIs" dxfId="175" priority="450" stopIfTrue="1" operator="equal">
      <formula>"ERROR"</formula>
    </cfRule>
  </conditionalFormatting>
  <conditionalFormatting sqref="S19">
    <cfRule type="cellIs" dxfId="174" priority="449" stopIfTrue="1" operator="equal">
      <formula>"ERROR"</formula>
    </cfRule>
  </conditionalFormatting>
  <conditionalFormatting sqref="G20">
    <cfRule type="cellIs" dxfId="173" priority="448" stopIfTrue="1" operator="equal">
      <formula>"ERROR"</formula>
    </cfRule>
  </conditionalFormatting>
  <conditionalFormatting sqref="K20">
    <cfRule type="cellIs" dxfId="172" priority="447" stopIfTrue="1" operator="equal">
      <formula>"ERROR"</formula>
    </cfRule>
  </conditionalFormatting>
  <conditionalFormatting sqref="O20">
    <cfRule type="cellIs" dxfId="171" priority="446" stopIfTrue="1" operator="equal">
      <formula>"ERROR"</formula>
    </cfRule>
  </conditionalFormatting>
  <conditionalFormatting sqref="S20">
    <cfRule type="cellIs" dxfId="170" priority="445" stopIfTrue="1" operator="equal">
      <formula>"ERROR"</formula>
    </cfRule>
  </conditionalFormatting>
  <conditionalFormatting sqref="G21">
    <cfRule type="cellIs" dxfId="169" priority="444" stopIfTrue="1" operator="equal">
      <formula>"ERROR"</formula>
    </cfRule>
  </conditionalFormatting>
  <conditionalFormatting sqref="K21">
    <cfRule type="cellIs" dxfId="168" priority="443" stopIfTrue="1" operator="equal">
      <formula>"ERROR"</formula>
    </cfRule>
  </conditionalFormatting>
  <conditionalFormatting sqref="O21">
    <cfRule type="cellIs" dxfId="167" priority="442" stopIfTrue="1" operator="equal">
      <formula>"ERROR"</formula>
    </cfRule>
  </conditionalFormatting>
  <conditionalFormatting sqref="S21">
    <cfRule type="cellIs" dxfId="166" priority="441" stopIfTrue="1" operator="equal">
      <formula>"ERROR"</formula>
    </cfRule>
  </conditionalFormatting>
  <conditionalFormatting sqref="G22">
    <cfRule type="cellIs" dxfId="165" priority="440" stopIfTrue="1" operator="equal">
      <formula>"ERROR"</formula>
    </cfRule>
  </conditionalFormatting>
  <conditionalFormatting sqref="K22">
    <cfRule type="cellIs" dxfId="164" priority="439" stopIfTrue="1" operator="equal">
      <formula>"ERROR"</formula>
    </cfRule>
  </conditionalFormatting>
  <conditionalFormatting sqref="O22">
    <cfRule type="cellIs" dxfId="163" priority="438" stopIfTrue="1" operator="equal">
      <formula>"ERROR"</formula>
    </cfRule>
  </conditionalFormatting>
  <conditionalFormatting sqref="S22">
    <cfRule type="cellIs" dxfId="162" priority="437" stopIfTrue="1" operator="equal">
      <formula>"ERROR"</formula>
    </cfRule>
  </conditionalFormatting>
  <conditionalFormatting sqref="G23">
    <cfRule type="cellIs" dxfId="161" priority="436" stopIfTrue="1" operator="equal">
      <formula>"ERROR"</formula>
    </cfRule>
  </conditionalFormatting>
  <conditionalFormatting sqref="K23">
    <cfRule type="cellIs" dxfId="160" priority="435" stopIfTrue="1" operator="equal">
      <formula>"ERROR"</formula>
    </cfRule>
  </conditionalFormatting>
  <conditionalFormatting sqref="O23">
    <cfRule type="cellIs" dxfId="159" priority="434" stopIfTrue="1" operator="equal">
      <formula>"ERROR"</formula>
    </cfRule>
  </conditionalFormatting>
  <conditionalFormatting sqref="S23">
    <cfRule type="cellIs" dxfId="158" priority="433" stopIfTrue="1" operator="equal">
      <formula>"ERROR"</formula>
    </cfRule>
  </conditionalFormatting>
  <conditionalFormatting sqref="G24">
    <cfRule type="cellIs" dxfId="157" priority="432" stopIfTrue="1" operator="equal">
      <formula>"ERROR"</formula>
    </cfRule>
  </conditionalFormatting>
  <conditionalFormatting sqref="K24">
    <cfRule type="cellIs" dxfId="156" priority="431" stopIfTrue="1" operator="equal">
      <formula>"ERROR"</formula>
    </cfRule>
  </conditionalFormatting>
  <conditionalFormatting sqref="O24">
    <cfRule type="cellIs" dxfId="155" priority="430" stopIfTrue="1" operator="equal">
      <formula>"ERROR"</formula>
    </cfRule>
  </conditionalFormatting>
  <conditionalFormatting sqref="S24">
    <cfRule type="cellIs" dxfId="154" priority="429" stopIfTrue="1" operator="equal">
      <formula>"ERROR"</formula>
    </cfRule>
  </conditionalFormatting>
  <conditionalFormatting sqref="G25">
    <cfRule type="cellIs" dxfId="153" priority="428" stopIfTrue="1" operator="equal">
      <formula>"ERROR"</formula>
    </cfRule>
  </conditionalFormatting>
  <conditionalFormatting sqref="K25">
    <cfRule type="cellIs" dxfId="152" priority="427" stopIfTrue="1" operator="equal">
      <formula>"ERROR"</formula>
    </cfRule>
  </conditionalFormatting>
  <conditionalFormatting sqref="O25">
    <cfRule type="cellIs" dxfId="151" priority="426" stopIfTrue="1" operator="equal">
      <formula>"ERROR"</formula>
    </cfRule>
  </conditionalFormatting>
  <conditionalFormatting sqref="S25">
    <cfRule type="cellIs" dxfId="150" priority="425" stopIfTrue="1" operator="equal">
      <formula>"ERROR"</formula>
    </cfRule>
  </conditionalFormatting>
  <conditionalFormatting sqref="G26">
    <cfRule type="cellIs" dxfId="149" priority="424" stopIfTrue="1" operator="equal">
      <formula>"ERROR"</formula>
    </cfRule>
  </conditionalFormatting>
  <conditionalFormatting sqref="K26">
    <cfRule type="cellIs" dxfId="148" priority="423" stopIfTrue="1" operator="equal">
      <formula>"ERROR"</formula>
    </cfRule>
  </conditionalFormatting>
  <conditionalFormatting sqref="O26">
    <cfRule type="cellIs" dxfId="147" priority="422" stopIfTrue="1" operator="equal">
      <formula>"ERROR"</formula>
    </cfRule>
  </conditionalFormatting>
  <conditionalFormatting sqref="S26">
    <cfRule type="cellIs" dxfId="146" priority="421" stopIfTrue="1" operator="equal">
      <formula>"ERROR"</formula>
    </cfRule>
  </conditionalFormatting>
  <conditionalFormatting sqref="G27">
    <cfRule type="cellIs" dxfId="145" priority="420" stopIfTrue="1" operator="equal">
      <formula>"ERROR"</formula>
    </cfRule>
  </conditionalFormatting>
  <conditionalFormatting sqref="K27">
    <cfRule type="cellIs" dxfId="144" priority="419" stopIfTrue="1" operator="equal">
      <formula>"ERROR"</formula>
    </cfRule>
  </conditionalFormatting>
  <conditionalFormatting sqref="O27">
    <cfRule type="cellIs" dxfId="143" priority="418" stopIfTrue="1" operator="equal">
      <formula>"ERROR"</formula>
    </cfRule>
  </conditionalFormatting>
  <conditionalFormatting sqref="S27">
    <cfRule type="cellIs" dxfId="142" priority="417" stopIfTrue="1" operator="equal">
      <formula>"ERROR"</formula>
    </cfRule>
  </conditionalFormatting>
  <conditionalFormatting sqref="G28">
    <cfRule type="cellIs" dxfId="141" priority="416" stopIfTrue="1" operator="equal">
      <formula>"ERROR"</formula>
    </cfRule>
  </conditionalFormatting>
  <conditionalFormatting sqref="K28">
    <cfRule type="cellIs" dxfId="140" priority="415" stopIfTrue="1" operator="equal">
      <formula>"ERROR"</formula>
    </cfRule>
  </conditionalFormatting>
  <conditionalFormatting sqref="O28">
    <cfRule type="cellIs" dxfId="139" priority="414" stopIfTrue="1" operator="equal">
      <formula>"ERROR"</formula>
    </cfRule>
  </conditionalFormatting>
  <conditionalFormatting sqref="S28">
    <cfRule type="cellIs" dxfId="138" priority="413" stopIfTrue="1" operator="equal">
      <formula>"ERROR"</formula>
    </cfRule>
  </conditionalFormatting>
  <conditionalFormatting sqref="G29">
    <cfRule type="cellIs" dxfId="137" priority="412" stopIfTrue="1" operator="equal">
      <formula>"ERROR"</formula>
    </cfRule>
  </conditionalFormatting>
  <conditionalFormatting sqref="K29">
    <cfRule type="cellIs" dxfId="136" priority="411" stopIfTrue="1" operator="equal">
      <formula>"ERROR"</formula>
    </cfRule>
  </conditionalFormatting>
  <conditionalFormatting sqref="O29">
    <cfRule type="cellIs" dxfId="135" priority="410" stopIfTrue="1" operator="equal">
      <formula>"ERROR"</formula>
    </cfRule>
  </conditionalFormatting>
  <conditionalFormatting sqref="S29">
    <cfRule type="cellIs" dxfId="134" priority="409" stopIfTrue="1" operator="equal">
      <formula>"ERROR"</formula>
    </cfRule>
  </conditionalFormatting>
  <conditionalFormatting sqref="G30">
    <cfRule type="cellIs" dxfId="133" priority="408" stopIfTrue="1" operator="equal">
      <formula>"ERROR"</formula>
    </cfRule>
  </conditionalFormatting>
  <conditionalFormatting sqref="K30">
    <cfRule type="cellIs" dxfId="132" priority="407" stopIfTrue="1" operator="equal">
      <formula>"ERROR"</formula>
    </cfRule>
  </conditionalFormatting>
  <conditionalFormatting sqref="O30">
    <cfRule type="cellIs" dxfId="131" priority="406" stopIfTrue="1" operator="equal">
      <formula>"ERROR"</formula>
    </cfRule>
  </conditionalFormatting>
  <conditionalFormatting sqref="S30">
    <cfRule type="cellIs" dxfId="130" priority="405" stopIfTrue="1" operator="equal">
      <formula>"ERROR"</formula>
    </cfRule>
  </conditionalFormatting>
  <conditionalFormatting sqref="G31">
    <cfRule type="cellIs" dxfId="129" priority="404" stopIfTrue="1" operator="equal">
      <formula>"ERROR"</formula>
    </cfRule>
  </conditionalFormatting>
  <conditionalFormatting sqref="K31">
    <cfRule type="cellIs" dxfId="128" priority="403" stopIfTrue="1" operator="equal">
      <formula>"ERROR"</formula>
    </cfRule>
  </conditionalFormatting>
  <conditionalFormatting sqref="O31">
    <cfRule type="cellIs" dxfId="127" priority="402" stopIfTrue="1" operator="equal">
      <formula>"ERROR"</formula>
    </cfRule>
  </conditionalFormatting>
  <conditionalFormatting sqref="S31">
    <cfRule type="cellIs" dxfId="126" priority="401" stopIfTrue="1" operator="equal">
      <formula>"ERROR"</formula>
    </cfRule>
  </conditionalFormatting>
  <conditionalFormatting sqref="G32">
    <cfRule type="cellIs" dxfId="125" priority="400" stopIfTrue="1" operator="equal">
      <formula>"ERROR"</formula>
    </cfRule>
  </conditionalFormatting>
  <conditionalFormatting sqref="K32">
    <cfRule type="cellIs" dxfId="124" priority="399" stopIfTrue="1" operator="equal">
      <formula>"ERROR"</formula>
    </cfRule>
  </conditionalFormatting>
  <conditionalFormatting sqref="O32">
    <cfRule type="cellIs" dxfId="123" priority="398" stopIfTrue="1" operator="equal">
      <formula>"ERROR"</formula>
    </cfRule>
  </conditionalFormatting>
  <conditionalFormatting sqref="S32">
    <cfRule type="cellIs" dxfId="122" priority="397" stopIfTrue="1" operator="equal">
      <formula>"ERROR"</formula>
    </cfRule>
  </conditionalFormatting>
  <conditionalFormatting sqref="G33">
    <cfRule type="cellIs" dxfId="121" priority="396" stopIfTrue="1" operator="equal">
      <formula>"ERROR"</formula>
    </cfRule>
  </conditionalFormatting>
  <conditionalFormatting sqref="K33">
    <cfRule type="cellIs" dxfId="120" priority="395" stopIfTrue="1" operator="equal">
      <formula>"ERROR"</formula>
    </cfRule>
  </conditionalFormatting>
  <conditionalFormatting sqref="O33">
    <cfRule type="cellIs" dxfId="119" priority="394" stopIfTrue="1" operator="equal">
      <formula>"ERROR"</formula>
    </cfRule>
  </conditionalFormatting>
  <conditionalFormatting sqref="S33">
    <cfRule type="cellIs" dxfId="118" priority="393" stopIfTrue="1" operator="equal">
      <formula>"ERROR"</formula>
    </cfRule>
  </conditionalFormatting>
  <conditionalFormatting sqref="G34">
    <cfRule type="cellIs" dxfId="117" priority="392" stopIfTrue="1" operator="equal">
      <formula>"ERROR"</formula>
    </cfRule>
  </conditionalFormatting>
  <conditionalFormatting sqref="K34">
    <cfRule type="cellIs" dxfId="116" priority="391" stopIfTrue="1" operator="equal">
      <formula>"ERROR"</formula>
    </cfRule>
  </conditionalFormatting>
  <conditionalFormatting sqref="O34">
    <cfRule type="cellIs" dxfId="115" priority="390" stopIfTrue="1" operator="equal">
      <formula>"ERROR"</formula>
    </cfRule>
  </conditionalFormatting>
  <conditionalFormatting sqref="S34">
    <cfRule type="cellIs" dxfId="114" priority="389" stopIfTrue="1" operator="equal">
      <formula>"ERROR"</formula>
    </cfRule>
  </conditionalFormatting>
  <conditionalFormatting sqref="G35">
    <cfRule type="cellIs" dxfId="113" priority="388" stopIfTrue="1" operator="equal">
      <formula>"ERROR"</formula>
    </cfRule>
  </conditionalFormatting>
  <conditionalFormatting sqref="K35">
    <cfRule type="cellIs" dxfId="112" priority="387" stopIfTrue="1" operator="equal">
      <formula>"ERROR"</formula>
    </cfRule>
  </conditionalFormatting>
  <conditionalFormatting sqref="O35">
    <cfRule type="cellIs" dxfId="111" priority="386" stopIfTrue="1" operator="equal">
      <formula>"ERROR"</formula>
    </cfRule>
  </conditionalFormatting>
  <conditionalFormatting sqref="S35">
    <cfRule type="cellIs" dxfId="110" priority="385" stopIfTrue="1" operator="equal">
      <formula>"ERROR"</formula>
    </cfRule>
  </conditionalFormatting>
  <conditionalFormatting sqref="G36">
    <cfRule type="cellIs" dxfId="109" priority="384" stopIfTrue="1" operator="equal">
      <formula>"ERROR"</formula>
    </cfRule>
  </conditionalFormatting>
  <conditionalFormatting sqref="K36">
    <cfRule type="cellIs" dxfId="108" priority="383" stopIfTrue="1" operator="equal">
      <formula>"ERROR"</formula>
    </cfRule>
  </conditionalFormatting>
  <conditionalFormatting sqref="O36">
    <cfRule type="cellIs" dxfId="107" priority="382" stopIfTrue="1" operator="equal">
      <formula>"ERROR"</formula>
    </cfRule>
  </conditionalFormatting>
  <conditionalFormatting sqref="S36">
    <cfRule type="cellIs" dxfId="106" priority="381" stopIfTrue="1" operator="equal">
      <formula>"ERROR"</formula>
    </cfRule>
  </conditionalFormatting>
  <conditionalFormatting sqref="G37">
    <cfRule type="cellIs" dxfId="105" priority="380" stopIfTrue="1" operator="equal">
      <formula>"ERROR"</formula>
    </cfRule>
  </conditionalFormatting>
  <conditionalFormatting sqref="K37">
    <cfRule type="cellIs" dxfId="104" priority="379" stopIfTrue="1" operator="equal">
      <formula>"ERROR"</formula>
    </cfRule>
  </conditionalFormatting>
  <conditionalFormatting sqref="O37">
    <cfRule type="cellIs" dxfId="103" priority="378" stopIfTrue="1" operator="equal">
      <formula>"ERROR"</formula>
    </cfRule>
  </conditionalFormatting>
  <conditionalFormatting sqref="S37">
    <cfRule type="cellIs" dxfId="102" priority="377" stopIfTrue="1" operator="equal">
      <formula>"ERROR"</formula>
    </cfRule>
  </conditionalFormatting>
  <conditionalFormatting sqref="G38">
    <cfRule type="cellIs" dxfId="101" priority="376" stopIfTrue="1" operator="equal">
      <formula>"ERROR"</formula>
    </cfRule>
  </conditionalFormatting>
  <conditionalFormatting sqref="K38">
    <cfRule type="cellIs" dxfId="100" priority="375" stopIfTrue="1" operator="equal">
      <formula>"ERROR"</formula>
    </cfRule>
  </conditionalFormatting>
  <conditionalFormatting sqref="O38">
    <cfRule type="cellIs" dxfId="99" priority="374" stopIfTrue="1" operator="equal">
      <formula>"ERROR"</formula>
    </cfRule>
  </conditionalFormatting>
  <conditionalFormatting sqref="S38">
    <cfRule type="cellIs" dxfId="98" priority="373" stopIfTrue="1" operator="equal">
      <formula>"ERROR"</formula>
    </cfRule>
  </conditionalFormatting>
  <conditionalFormatting sqref="G39">
    <cfRule type="cellIs" dxfId="97" priority="372" stopIfTrue="1" operator="equal">
      <formula>"ERROR"</formula>
    </cfRule>
  </conditionalFormatting>
  <conditionalFormatting sqref="K39">
    <cfRule type="cellIs" dxfId="96" priority="371" stopIfTrue="1" operator="equal">
      <formula>"ERROR"</formula>
    </cfRule>
  </conditionalFormatting>
  <conditionalFormatting sqref="O39">
    <cfRule type="cellIs" dxfId="95" priority="370" stopIfTrue="1" operator="equal">
      <formula>"ERROR"</formula>
    </cfRule>
  </conditionalFormatting>
  <conditionalFormatting sqref="S39">
    <cfRule type="cellIs" dxfId="94" priority="369" stopIfTrue="1" operator="equal">
      <formula>"ERROR"</formula>
    </cfRule>
  </conditionalFormatting>
  <conditionalFormatting sqref="G40">
    <cfRule type="cellIs" dxfId="93" priority="368" stopIfTrue="1" operator="equal">
      <formula>"ERROR"</formula>
    </cfRule>
  </conditionalFormatting>
  <conditionalFormatting sqref="K40">
    <cfRule type="cellIs" dxfId="92" priority="367" stopIfTrue="1" operator="equal">
      <formula>"ERROR"</formula>
    </cfRule>
  </conditionalFormatting>
  <conditionalFormatting sqref="O40">
    <cfRule type="cellIs" dxfId="91" priority="366" stopIfTrue="1" operator="equal">
      <formula>"ERROR"</formula>
    </cfRule>
  </conditionalFormatting>
  <conditionalFormatting sqref="S40">
    <cfRule type="cellIs" dxfId="90" priority="365" stopIfTrue="1" operator="equal">
      <formula>"ERROR"</formula>
    </cfRule>
  </conditionalFormatting>
  <conditionalFormatting sqref="G41">
    <cfRule type="cellIs" dxfId="89" priority="364" stopIfTrue="1" operator="equal">
      <formula>"ERROR"</formula>
    </cfRule>
  </conditionalFormatting>
  <conditionalFormatting sqref="K41">
    <cfRule type="cellIs" dxfId="88" priority="363" stopIfTrue="1" operator="equal">
      <formula>"ERROR"</formula>
    </cfRule>
  </conditionalFormatting>
  <conditionalFormatting sqref="O41">
    <cfRule type="cellIs" dxfId="87" priority="362" stopIfTrue="1" operator="equal">
      <formula>"ERROR"</formula>
    </cfRule>
  </conditionalFormatting>
  <conditionalFormatting sqref="S41">
    <cfRule type="cellIs" dxfId="86" priority="361" stopIfTrue="1" operator="equal">
      <formula>"ERROR"</formula>
    </cfRule>
  </conditionalFormatting>
  <conditionalFormatting sqref="G42">
    <cfRule type="cellIs" dxfId="85" priority="360" stopIfTrue="1" operator="equal">
      <formula>"ERROR"</formula>
    </cfRule>
  </conditionalFormatting>
  <conditionalFormatting sqref="K42">
    <cfRule type="cellIs" dxfId="84" priority="359" stopIfTrue="1" operator="equal">
      <formula>"ERROR"</formula>
    </cfRule>
  </conditionalFormatting>
  <conditionalFormatting sqref="O42">
    <cfRule type="cellIs" dxfId="83" priority="358" stopIfTrue="1" operator="equal">
      <formula>"ERROR"</formula>
    </cfRule>
  </conditionalFormatting>
  <conditionalFormatting sqref="S42">
    <cfRule type="cellIs" dxfId="82" priority="357" stopIfTrue="1" operator="equal">
      <formula>"ERROR"</formula>
    </cfRule>
  </conditionalFormatting>
  <conditionalFormatting sqref="G43">
    <cfRule type="cellIs" dxfId="81" priority="356" stopIfTrue="1" operator="equal">
      <formula>"ERROR"</formula>
    </cfRule>
  </conditionalFormatting>
  <conditionalFormatting sqref="K43">
    <cfRule type="cellIs" dxfId="80" priority="355" stopIfTrue="1" operator="equal">
      <formula>"ERROR"</formula>
    </cfRule>
  </conditionalFormatting>
  <conditionalFormatting sqref="O43">
    <cfRule type="cellIs" dxfId="79" priority="354" stopIfTrue="1" operator="equal">
      <formula>"ERROR"</formula>
    </cfRule>
  </conditionalFormatting>
  <conditionalFormatting sqref="S43">
    <cfRule type="cellIs" dxfId="78" priority="353" stopIfTrue="1" operator="equal">
      <formula>"ERROR"</formula>
    </cfRule>
  </conditionalFormatting>
  <conditionalFormatting sqref="G45">
    <cfRule type="cellIs" dxfId="77" priority="348" stopIfTrue="1" operator="equal">
      <formula>"ERROR"</formula>
    </cfRule>
  </conditionalFormatting>
  <conditionalFormatting sqref="K45">
    <cfRule type="cellIs" dxfId="76" priority="347" stopIfTrue="1" operator="equal">
      <formula>"ERROR"</formula>
    </cfRule>
  </conditionalFormatting>
  <conditionalFormatting sqref="O45">
    <cfRule type="cellIs" dxfId="75" priority="346" stopIfTrue="1" operator="equal">
      <formula>"ERROR"</formula>
    </cfRule>
  </conditionalFormatting>
  <conditionalFormatting sqref="S45">
    <cfRule type="cellIs" dxfId="74" priority="345" stopIfTrue="1" operator="equal">
      <formula>"ERROR"</formula>
    </cfRule>
  </conditionalFormatting>
  <conditionalFormatting sqref="G44">
    <cfRule type="cellIs" dxfId="73" priority="352" stopIfTrue="1" operator="equal">
      <formula>"ERROR"</formula>
    </cfRule>
  </conditionalFormatting>
  <conditionalFormatting sqref="K44">
    <cfRule type="cellIs" dxfId="72" priority="351" stopIfTrue="1" operator="equal">
      <formula>"ERROR"</formula>
    </cfRule>
  </conditionalFormatting>
  <conditionalFormatting sqref="O44">
    <cfRule type="cellIs" dxfId="71" priority="350" stopIfTrue="1" operator="equal">
      <formula>"ERROR"</formula>
    </cfRule>
  </conditionalFormatting>
  <conditionalFormatting sqref="S44">
    <cfRule type="cellIs" dxfId="70" priority="349" stopIfTrue="1" operator="equal">
      <formula>"ERROR"</formula>
    </cfRule>
  </conditionalFormatting>
  <conditionalFormatting sqref="G46">
    <cfRule type="cellIs" dxfId="69" priority="344" stopIfTrue="1" operator="equal">
      <formula>"ERROR"</formula>
    </cfRule>
  </conditionalFormatting>
  <conditionalFormatting sqref="S46">
    <cfRule type="cellIs" dxfId="68" priority="343" stopIfTrue="1" operator="equal">
      <formula>"ERROR"</formula>
    </cfRule>
  </conditionalFormatting>
  <conditionalFormatting sqref="K46">
    <cfRule type="cellIs" dxfId="67" priority="342" stopIfTrue="1" operator="equal">
      <formula>"ERROR"</formula>
    </cfRule>
  </conditionalFormatting>
  <conditionalFormatting sqref="O46">
    <cfRule type="cellIs" dxfId="66" priority="341" stopIfTrue="1" operator="equal">
      <formula>"ERROR"</formula>
    </cfRule>
  </conditionalFormatting>
  <conditionalFormatting sqref="B4">
    <cfRule type="cellIs" dxfId="65" priority="338" stopIfTrue="1" operator="equal">
      <formula>"ERROR"</formula>
    </cfRule>
  </conditionalFormatting>
  <conditionalFormatting sqref="V3 V6:V45">
    <cfRule type="cellIs" dxfId="64" priority="335" stopIfTrue="1" operator="equal">
      <formula>"ERROR"</formula>
    </cfRule>
  </conditionalFormatting>
  <conditionalFormatting sqref="AL3">
    <cfRule type="cellIs" dxfId="63" priority="333" stopIfTrue="1" operator="equal">
      <formula>"ERROR"</formula>
    </cfRule>
  </conditionalFormatting>
  <conditionalFormatting sqref="AD3">
    <cfRule type="cellIs" dxfId="62" priority="334" stopIfTrue="1" operator="equal">
      <formula>"ERROR"</formula>
    </cfRule>
  </conditionalFormatting>
  <conditionalFormatting sqref="AT3">
    <cfRule type="cellIs" dxfId="61" priority="332" stopIfTrue="1" operator="equal">
      <formula>"ERROR"</formula>
    </cfRule>
  </conditionalFormatting>
  <conditionalFormatting sqref="AD6:AD44">
    <cfRule type="cellIs" dxfId="60" priority="331" stopIfTrue="1" operator="equal">
      <formula>"ERROR"</formula>
    </cfRule>
  </conditionalFormatting>
  <conditionalFormatting sqref="AL6:AL45">
    <cfRule type="cellIs" dxfId="59" priority="330" stopIfTrue="1" operator="equal">
      <formula>"ERROR"</formula>
    </cfRule>
  </conditionalFormatting>
  <conditionalFormatting sqref="X47">
    <cfRule type="cellIs" dxfId="58" priority="329" stopIfTrue="1" operator="equal">
      <formula>"ERROR"</formula>
    </cfRule>
  </conditionalFormatting>
  <conditionalFormatting sqref="AN47">
    <cfRule type="cellIs" dxfId="57" priority="327" stopIfTrue="1" operator="equal">
      <formula>"ERROR"</formula>
    </cfRule>
  </conditionalFormatting>
  <conditionalFormatting sqref="AT6">
    <cfRule type="cellIs" dxfId="56" priority="326" stopIfTrue="1" operator="equal">
      <formula>"ERROR"</formula>
    </cfRule>
  </conditionalFormatting>
  <conditionalFormatting sqref="AF47">
    <cfRule type="cellIs" dxfId="55" priority="328" stopIfTrue="1" operator="equal">
      <formula>"ERROR"</formula>
    </cfRule>
  </conditionalFormatting>
  <conditionalFormatting sqref="V46">
    <cfRule type="cellIs" dxfId="54" priority="169" stopIfTrue="1" operator="equal">
      <formula>"ERROR"</formula>
    </cfRule>
  </conditionalFormatting>
  <conditionalFormatting sqref="AT46">
    <cfRule type="cellIs" dxfId="53" priority="168" stopIfTrue="1" operator="equal">
      <formula>"ERROR"</formula>
    </cfRule>
  </conditionalFormatting>
  <conditionalFormatting sqref="AD46">
    <cfRule type="cellIs" dxfId="52" priority="167" stopIfTrue="1" operator="equal">
      <formula>"ERROR"</formula>
    </cfRule>
  </conditionalFormatting>
  <conditionalFormatting sqref="AL46">
    <cfRule type="cellIs" dxfId="51" priority="166" stopIfTrue="1" operator="equal">
      <formula>"ERROR"</formula>
    </cfRule>
  </conditionalFormatting>
  <conditionalFormatting sqref="AT45">
    <cfRule type="cellIs" dxfId="50" priority="10" stopIfTrue="1" operator="equal">
      <formula>"ERROR"</formula>
    </cfRule>
  </conditionalFormatting>
  <conditionalFormatting sqref="AT7">
    <cfRule type="cellIs" dxfId="49" priority="162" stopIfTrue="1" operator="equal">
      <formula>"ERROR"</formula>
    </cfRule>
  </conditionalFormatting>
  <conditionalFormatting sqref="AT8">
    <cfRule type="cellIs" dxfId="48" priority="158" stopIfTrue="1" operator="equal">
      <formula>"ERROR"</formula>
    </cfRule>
  </conditionalFormatting>
  <conditionalFormatting sqref="AT9">
    <cfRule type="cellIs" dxfId="47" priority="154" stopIfTrue="1" operator="equal">
      <formula>"ERROR"</formula>
    </cfRule>
  </conditionalFormatting>
  <conditionalFormatting sqref="AT10">
    <cfRule type="cellIs" dxfId="46" priority="150" stopIfTrue="1" operator="equal">
      <formula>"ERROR"</formula>
    </cfRule>
  </conditionalFormatting>
  <conditionalFormatting sqref="AT11">
    <cfRule type="cellIs" dxfId="45" priority="146" stopIfTrue="1" operator="equal">
      <formula>"ERROR"</formula>
    </cfRule>
  </conditionalFormatting>
  <conditionalFormatting sqref="AT12">
    <cfRule type="cellIs" dxfId="44" priority="142" stopIfTrue="1" operator="equal">
      <formula>"ERROR"</formula>
    </cfRule>
  </conditionalFormatting>
  <conditionalFormatting sqref="AT13">
    <cfRule type="cellIs" dxfId="43" priority="138" stopIfTrue="1" operator="equal">
      <formula>"ERROR"</formula>
    </cfRule>
  </conditionalFormatting>
  <conditionalFormatting sqref="AT14">
    <cfRule type="cellIs" dxfId="42" priority="134" stopIfTrue="1" operator="equal">
      <formula>"ERROR"</formula>
    </cfRule>
  </conditionalFormatting>
  <conditionalFormatting sqref="AT15">
    <cfRule type="cellIs" dxfId="41" priority="130" stopIfTrue="1" operator="equal">
      <formula>"ERROR"</formula>
    </cfRule>
  </conditionalFormatting>
  <conditionalFormatting sqref="AT16">
    <cfRule type="cellIs" dxfId="40" priority="126" stopIfTrue="1" operator="equal">
      <formula>"ERROR"</formula>
    </cfRule>
  </conditionalFormatting>
  <conditionalFormatting sqref="AT17">
    <cfRule type="cellIs" dxfId="39" priority="122" stopIfTrue="1" operator="equal">
      <formula>"ERROR"</formula>
    </cfRule>
  </conditionalFormatting>
  <conditionalFormatting sqref="AT18">
    <cfRule type="cellIs" dxfId="38" priority="118" stopIfTrue="1" operator="equal">
      <formula>"ERROR"</formula>
    </cfRule>
  </conditionalFormatting>
  <conditionalFormatting sqref="AT19">
    <cfRule type="cellIs" dxfId="37" priority="114" stopIfTrue="1" operator="equal">
      <formula>"ERROR"</formula>
    </cfRule>
  </conditionalFormatting>
  <conditionalFormatting sqref="AT20">
    <cfRule type="cellIs" dxfId="36" priority="110" stopIfTrue="1" operator="equal">
      <formula>"ERROR"</formula>
    </cfRule>
  </conditionalFormatting>
  <conditionalFormatting sqref="AT21">
    <cfRule type="cellIs" dxfId="35" priority="106" stopIfTrue="1" operator="equal">
      <formula>"ERROR"</formula>
    </cfRule>
  </conditionalFormatting>
  <conditionalFormatting sqref="AT22">
    <cfRule type="cellIs" dxfId="34" priority="102" stopIfTrue="1" operator="equal">
      <formula>"ERROR"</formula>
    </cfRule>
  </conditionalFormatting>
  <conditionalFormatting sqref="AT23">
    <cfRule type="cellIs" dxfId="33" priority="98" stopIfTrue="1" operator="equal">
      <formula>"ERROR"</formula>
    </cfRule>
  </conditionalFormatting>
  <conditionalFormatting sqref="AT24">
    <cfRule type="cellIs" dxfId="32" priority="94" stopIfTrue="1" operator="equal">
      <formula>"ERROR"</formula>
    </cfRule>
  </conditionalFormatting>
  <conditionalFormatting sqref="AT25">
    <cfRule type="cellIs" dxfId="31" priority="90" stopIfTrue="1" operator="equal">
      <formula>"ERROR"</formula>
    </cfRule>
  </conditionalFormatting>
  <conditionalFormatting sqref="AT26">
    <cfRule type="cellIs" dxfId="30" priority="86" stopIfTrue="1" operator="equal">
      <formula>"ERROR"</formula>
    </cfRule>
  </conditionalFormatting>
  <conditionalFormatting sqref="AT27">
    <cfRule type="cellIs" dxfId="29" priority="82" stopIfTrue="1" operator="equal">
      <formula>"ERROR"</formula>
    </cfRule>
  </conditionalFormatting>
  <conditionalFormatting sqref="AT28">
    <cfRule type="cellIs" dxfId="28" priority="78" stopIfTrue="1" operator="equal">
      <formula>"ERROR"</formula>
    </cfRule>
  </conditionalFormatting>
  <conditionalFormatting sqref="AT29">
    <cfRule type="cellIs" dxfId="27" priority="74" stopIfTrue="1" operator="equal">
      <formula>"ERROR"</formula>
    </cfRule>
  </conditionalFormatting>
  <conditionalFormatting sqref="AT30">
    <cfRule type="cellIs" dxfId="26" priority="70" stopIfTrue="1" operator="equal">
      <formula>"ERROR"</formula>
    </cfRule>
  </conditionalFormatting>
  <conditionalFormatting sqref="AT31">
    <cfRule type="cellIs" dxfId="25" priority="66" stopIfTrue="1" operator="equal">
      <formula>"ERROR"</formula>
    </cfRule>
  </conditionalFormatting>
  <conditionalFormatting sqref="AT32">
    <cfRule type="cellIs" dxfId="24" priority="62" stopIfTrue="1" operator="equal">
      <formula>"ERROR"</formula>
    </cfRule>
  </conditionalFormatting>
  <conditionalFormatting sqref="AT33">
    <cfRule type="cellIs" dxfId="23" priority="58" stopIfTrue="1" operator="equal">
      <formula>"ERROR"</formula>
    </cfRule>
  </conditionalFormatting>
  <conditionalFormatting sqref="AT34">
    <cfRule type="cellIs" dxfId="22" priority="54" stopIfTrue="1" operator="equal">
      <formula>"ERROR"</formula>
    </cfRule>
  </conditionalFormatting>
  <conditionalFormatting sqref="AT35">
    <cfRule type="cellIs" dxfId="21" priority="50" stopIfTrue="1" operator="equal">
      <formula>"ERROR"</formula>
    </cfRule>
  </conditionalFormatting>
  <conditionalFormatting sqref="AT36">
    <cfRule type="cellIs" dxfId="20" priority="46" stopIfTrue="1" operator="equal">
      <formula>"ERROR"</formula>
    </cfRule>
  </conditionalFormatting>
  <conditionalFormatting sqref="AT37">
    <cfRule type="cellIs" dxfId="19" priority="42" stopIfTrue="1" operator="equal">
      <formula>"ERROR"</formula>
    </cfRule>
  </conditionalFormatting>
  <conditionalFormatting sqref="AT38">
    <cfRule type="cellIs" dxfId="18" priority="38" stopIfTrue="1" operator="equal">
      <formula>"ERROR"</formula>
    </cfRule>
  </conditionalFormatting>
  <conditionalFormatting sqref="AT39">
    <cfRule type="cellIs" dxfId="17" priority="34" stopIfTrue="1" operator="equal">
      <formula>"ERROR"</formula>
    </cfRule>
  </conditionalFormatting>
  <conditionalFormatting sqref="AT40">
    <cfRule type="cellIs" dxfId="16" priority="30" stopIfTrue="1" operator="equal">
      <formula>"ERROR"</formula>
    </cfRule>
  </conditionalFormatting>
  <conditionalFormatting sqref="AT41">
    <cfRule type="cellIs" dxfId="15" priority="26" stopIfTrue="1" operator="equal">
      <formula>"ERROR"</formula>
    </cfRule>
  </conditionalFormatting>
  <conditionalFormatting sqref="AT42">
    <cfRule type="cellIs" dxfId="14" priority="22" stopIfTrue="1" operator="equal">
      <formula>"ERROR"</formula>
    </cfRule>
  </conditionalFormatting>
  <conditionalFormatting sqref="AT43">
    <cfRule type="cellIs" dxfId="13" priority="18" stopIfTrue="1" operator="equal">
      <formula>"ERROR"</formula>
    </cfRule>
  </conditionalFormatting>
  <conditionalFormatting sqref="AT44">
    <cfRule type="cellIs" dxfId="12" priority="14" stopIfTrue="1" operator="equal">
      <formula>"ERROR"</formula>
    </cfRule>
  </conditionalFormatting>
  <conditionalFormatting sqref="AD45">
    <cfRule type="cellIs" dxfId="11" priority="12" stopIfTrue="1" operator="equal">
      <formula>"ERROR"</formula>
    </cfRule>
  </conditionalFormatting>
  <conditionalFormatting sqref="Z46">
    <cfRule type="cellIs" dxfId="10" priority="7" stopIfTrue="1" operator="equal">
      <formula>"ERROR"</formula>
    </cfRule>
  </conditionalFormatting>
  <conditionalFormatting sqref="AB47">
    <cfRule type="cellIs" dxfId="9" priority="8" stopIfTrue="1" operator="equal">
      <formula>"ERROR"</formula>
    </cfRule>
  </conditionalFormatting>
  <conditionalFormatting sqref="Z3 Z6:Z45">
    <cfRule type="cellIs" dxfId="8" priority="9" stopIfTrue="1" operator="equal">
      <formula>"ERROR"</formula>
    </cfRule>
  </conditionalFormatting>
  <conditionalFormatting sqref="AH46">
    <cfRule type="cellIs" dxfId="7" priority="4" stopIfTrue="1" operator="equal">
      <formula>"ERROR"</formula>
    </cfRule>
  </conditionalFormatting>
  <conditionalFormatting sqref="AP46">
    <cfRule type="cellIs" dxfId="6" priority="1" stopIfTrue="1" operator="equal">
      <formula>"ERROR"</formula>
    </cfRule>
  </conditionalFormatting>
  <conditionalFormatting sqref="AH3 AH6:AH45">
    <cfRule type="cellIs" dxfId="5" priority="6" stopIfTrue="1" operator="equal">
      <formula>"ERROR"</formula>
    </cfRule>
  </conditionalFormatting>
  <conditionalFormatting sqref="AJ47">
    <cfRule type="cellIs" dxfId="4" priority="5" stopIfTrue="1" operator="equal">
      <formula>"ERROR"</formula>
    </cfRule>
  </conditionalFormatting>
  <conditionalFormatting sqref="AR47">
    <cfRule type="cellIs" dxfId="3" priority="2" stopIfTrue="1" operator="equal">
      <formula>"ERROR"</formula>
    </cfRule>
  </conditionalFormatting>
  <conditionalFormatting sqref="AP3 AP6:AP45">
    <cfRule type="cellIs" dxfId="2" priority="3" stopIfTrue="1" operator="equal">
      <formula>"ERROR"</formula>
    </cfRule>
  </conditionalFormatting>
  <dataValidations count="1">
    <dataValidation type="list" allowBlank="1" showInputMessage="1" showErrorMessage="1" sqref="D6:E45">
      <formula1>Countries</formula1>
    </dataValidation>
  </dataValidations>
  <printOptions horizontalCentered="1"/>
  <pageMargins left="0.25" right="0.25" top="0.75" bottom="0.75" header="0.3" footer="0.3"/>
  <pageSetup paperSize="9" scale="68" orientation="landscape" r:id="rId1"/>
  <headerFooter>
    <oddFooter>&amp;CPage &amp;P of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575"/>
  <sheetViews>
    <sheetView zoomScale="97" zoomScaleNormal="97" workbookViewId="0">
      <selection activeCell="B30" sqref="B30"/>
    </sheetView>
  </sheetViews>
  <sheetFormatPr defaultColWidth="0" defaultRowHeight="13.8" zeroHeight="1" x14ac:dyDescent="0.3"/>
  <cols>
    <col min="1" max="1" width="5.109375" style="1" customWidth="1"/>
    <col min="2" max="2" width="29.88671875" style="3" customWidth="1"/>
    <col min="3" max="3" width="18.109375" style="3" customWidth="1"/>
    <col min="4" max="4" width="7.5546875" style="3" customWidth="1"/>
    <col min="5" max="5" width="17.6640625" style="3" customWidth="1"/>
    <col min="6" max="6" width="21" style="3" customWidth="1"/>
    <col min="7" max="7" width="8" style="1" customWidth="1"/>
    <col min="8" max="8" width="6.88671875" style="1" bestFit="1" customWidth="1"/>
    <col min="9" max="9" width="10.109375" style="1" customWidth="1"/>
    <col min="10" max="10" width="1.33203125" style="1" customWidth="1"/>
    <col min="11" max="11" width="7.6640625" style="1" customWidth="1"/>
    <col min="12" max="12" width="6.88671875" style="1" bestFit="1" customWidth="1"/>
    <col min="13" max="13" width="10.109375" style="1" bestFit="1" customWidth="1"/>
    <col min="14" max="14" width="1.33203125" style="1" customWidth="1"/>
    <col min="15" max="15" width="7.33203125" style="1" customWidth="1"/>
    <col min="16" max="16" width="6.88671875" style="1" bestFit="1" customWidth="1"/>
    <col min="17" max="17" width="10.109375" style="1" bestFit="1" customWidth="1"/>
    <col min="18" max="18" width="1.44140625" style="1" customWidth="1"/>
    <col min="19" max="19" width="7.33203125" style="1" customWidth="1"/>
    <col min="20" max="20" width="6.88671875" style="1" bestFit="1" customWidth="1"/>
    <col min="21" max="21" width="10.109375" style="1" bestFit="1" customWidth="1"/>
    <col min="22" max="22" width="8.88671875" style="1" customWidth="1"/>
    <col min="23" max="23" width="12.5546875" style="1" customWidth="1"/>
    <col min="24" max="24" width="2.33203125" style="1" customWidth="1"/>
    <col min="25" max="26" width="8" style="1" hidden="1" customWidth="1"/>
    <col min="27" max="27" width="6.88671875" style="1" hidden="1" customWidth="1"/>
    <col min="28" max="29" width="10.109375" style="1" hidden="1" customWidth="1"/>
    <col min="30" max="30" width="1.33203125" style="1" hidden="1" customWidth="1"/>
    <col min="31" max="32" width="7.6640625" style="1" hidden="1" customWidth="1"/>
    <col min="33" max="33" width="6.88671875" style="1" hidden="1" customWidth="1"/>
    <col min="34" max="35" width="10.109375" style="1" hidden="1" customWidth="1"/>
    <col min="36" max="36" width="1.33203125" style="1" hidden="1" customWidth="1"/>
    <col min="37" max="38" width="7.33203125" style="1" hidden="1" customWidth="1"/>
    <col min="39" max="39" width="6.88671875" style="1" hidden="1" customWidth="1"/>
    <col min="40" max="41" width="10.109375" style="1" hidden="1" customWidth="1"/>
    <col min="42" max="42" width="1.44140625" style="1" hidden="1" customWidth="1"/>
    <col min="43" max="44" width="7.33203125" style="1" hidden="1" customWidth="1"/>
    <col min="45" max="45" width="6.88671875" style="1" hidden="1" customWidth="1"/>
    <col min="46" max="47" width="10.109375" style="1" hidden="1" customWidth="1"/>
    <col min="48" max="48" width="8.88671875" style="1" hidden="1" customWidth="1"/>
    <col min="49" max="50" width="12.5546875" style="1" hidden="1" customWidth="1"/>
    <col min="51" max="53" width="4.44140625" style="1" hidden="1" customWidth="1"/>
    <col min="54" max="54" width="1.109375" style="1" hidden="1" customWidth="1"/>
    <col min="55" max="16384" width="0" style="1" hidden="1"/>
  </cols>
  <sheetData>
    <row r="1" spans="1:53" s="2" customFormat="1" ht="16.5" customHeight="1" thickBot="1" x14ac:dyDescent="0.35">
      <c r="A1" s="420" t="str">
        <f>+Translation!A49</f>
        <v>Part III - Project implementation support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2"/>
      <c r="Y1" s="413" t="s">
        <v>465</v>
      </c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392" t="s">
        <v>543</v>
      </c>
      <c r="AY1" s="393"/>
      <c r="AZ1" s="393"/>
      <c r="BA1" s="394"/>
    </row>
    <row r="2" spans="1:53" s="4" customFormat="1" ht="25.5" customHeight="1" x14ac:dyDescent="0.3">
      <c r="A2" s="408" t="str">
        <f>+Translation!A50</f>
        <v xml:space="preserve">Partner </v>
      </c>
      <c r="B2" s="409"/>
      <c r="C2" s="410"/>
      <c r="D2" s="418"/>
      <c r="E2" s="155"/>
      <c r="F2" s="155"/>
      <c r="G2" s="405" t="str">
        <f>+Translation!A53</f>
        <v xml:space="preserve">Manager </v>
      </c>
      <c r="H2" s="406"/>
      <c r="I2" s="407"/>
      <c r="J2" s="7"/>
      <c r="K2" s="404" t="str">
        <f>+Translation!A54</f>
        <v>Teacher/Trainer/Researcher</v>
      </c>
      <c r="L2" s="404"/>
      <c r="M2" s="404"/>
      <c r="N2" s="7"/>
      <c r="O2" s="404" t="str">
        <f>+Translation!A55</f>
        <v>Technician</v>
      </c>
      <c r="P2" s="404"/>
      <c r="Q2" s="404"/>
      <c r="R2" s="7"/>
      <c r="S2" s="404" t="str">
        <f>+Translation!A56</f>
        <v xml:space="preserve">Administrative </v>
      </c>
      <c r="T2" s="404"/>
      <c r="U2" s="404"/>
      <c r="V2" s="414" t="str">
        <f>+Translation!A60</f>
        <v>Total number of days</v>
      </c>
      <c r="W2" s="416" t="str">
        <f>+Translation!A61</f>
        <v>Grant requested</v>
      </c>
      <c r="Y2" s="404" t="s">
        <v>1</v>
      </c>
      <c r="Z2" s="404"/>
      <c r="AA2" s="404"/>
      <c r="AB2" s="404"/>
      <c r="AC2" s="170"/>
      <c r="AD2" s="156"/>
      <c r="AE2" s="404" t="s">
        <v>284</v>
      </c>
      <c r="AF2" s="404"/>
      <c r="AG2" s="404"/>
      <c r="AH2" s="404"/>
      <c r="AI2" s="170"/>
      <c r="AJ2" s="156"/>
      <c r="AK2" s="404" t="s">
        <v>2</v>
      </c>
      <c r="AL2" s="404"/>
      <c r="AM2" s="404"/>
      <c r="AN2" s="404"/>
      <c r="AO2" s="170"/>
      <c r="AP2" s="156"/>
      <c r="AQ2" s="404" t="s">
        <v>3</v>
      </c>
      <c r="AR2" s="404"/>
      <c r="AS2" s="404"/>
      <c r="AT2" s="404"/>
      <c r="AU2" s="170"/>
      <c r="AV2" s="414" t="s">
        <v>463</v>
      </c>
      <c r="AW2" s="411" t="s">
        <v>464</v>
      </c>
      <c r="AX2" s="395"/>
      <c r="AY2" s="396"/>
      <c r="AZ2" s="396"/>
      <c r="BA2" s="397"/>
    </row>
    <row r="3" spans="1:53" s="4" customFormat="1" ht="38.25" customHeight="1" thickBot="1" x14ac:dyDescent="0.35">
      <c r="A3" s="117" t="s">
        <v>440</v>
      </c>
      <c r="B3" s="117" t="str">
        <f>+Translation!A51</f>
        <v>Name</v>
      </c>
      <c r="C3" s="118" t="str">
        <f>+Translation!A52</f>
        <v>Country</v>
      </c>
      <c r="D3" s="419"/>
      <c r="E3" s="118" t="str">
        <f>+Translation!A112</f>
        <v>Name of the person</v>
      </c>
      <c r="F3" s="118" t="str">
        <f>+Translation!A111</f>
        <v>Type of employment contract 
(national name on the contract)</v>
      </c>
      <c r="G3" s="8" t="str">
        <f>+Translation!A57</f>
        <v>Number of days</v>
      </c>
      <c r="H3" s="9" t="str">
        <f>+Translation!A58</f>
        <v>Unit cost per day</v>
      </c>
      <c r="I3" s="8" t="str">
        <f>+Translation!A59</f>
        <v>Total cost by category</v>
      </c>
      <c r="J3" s="8"/>
      <c r="K3" s="8" t="str">
        <f>+G3</f>
        <v>Number of days</v>
      </c>
      <c r="L3" s="9" t="str">
        <f>+H3</f>
        <v>Unit cost per day</v>
      </c>
      <c r="M3" s="8" t="str">
        <f>+I3</f>
        <v>Total cost by category</v>
      </c>
      <c r="N3" s="8"/>
      <c r="O3" s="8" t="str">
        <f>+G3</f>
        <v>Number of days</v>
      </c>
      <c r="P3" s="9" t="str">
        <f>+H3</f>
        <v>Unit cost per day</v>
      </c>
      <c r="Q3" s="8" t="str">
        <f>+I3</f>
        <v>Total cost by category</v>
      </c>
      <c r="R3" s="8"/>
      <c r="S3" s="8" t="str">
        <f>+G3</f>
        <v>Number of days</v>
      </c>
      <c r="T3" s="9" t="str">
        <f>+H3</f>
        <v>Unit cost per day</v>
      </c>
      <c r="U3" s="8" t="str">
        <f>+I3</f>
        <v>Total cost by category</v>
      </c>
      <c r="V3" s="415"/>
      <c r="W3" s="417"/>
      <c r="Y3" s="8" t="s">
        <v>285</v>
      </c>
      <c r="Z3" s="162" t="s">
        <v>462</v>
      </c>
      <c r="AA3" s="9" t="s">
        <v>301</v>
      </c>
      <c r="AB3" s="8" t="s">
        <v>545</v>
      </c>
      <c r="AC3" s="180" t="s">
        <v>546</v>
      </c>
      <c r="AD3" s="8"/>
      <c r="AE3" s="8" t="str">
        <f>+Y3</f>
        <v>Number of days</v>
      </c>
      <c r="AF3" s="162" t="s">
        <v>462</v>
      </c>
      <c r="AG3" s="9" t="str">
        <f>+AA3</f>
        <v>Unit cost per day</v>
      </c>
      <c r="AH3" s="8" t="s">
        <v>545</v>
      </c>
      <c r="AI3" s="180" t="str">
        <f>+AC3</f>
        <v>Ineligible cost by category</v>
      </c>
      <c r="AJ3" s="8"/>
      <c r="AK3" s="8" t="str">
        <f>+Y3</f>
        <v>Number of days</v>
      </c>
      <c r="AL3" s="162" t="s">
        <v>462</v>
      </c>
      <c r="AM3" s="9" t="str">
        <f>+AA3</f>
        <v>Unit cost per day</v>
      </c>
      <c r="AN3" s="8" t="str">
        <f>+AB3</f>
        <v>EligibleTotal cost by category</v>
      </c>
      <c r="AO3" s="180" t="str">
        <f>+AI3</f>
        <v>Ineligible cost by category</v>
      </c>
      <c r="AP3" s="8"/>
      <c r="AQ3" s="8" t="str">
        <f>+Y3</f>
        <v>Number of days</v>
      </c>
      <c r="AR3" s="162" t="s">
        <v>462</v>
      </c>
      <c r="AS3" s="9" t="str">
        <f>+AA3</f>
        <v>Unit cost per day</v>
      </c>
      <c r="AT3" s="8" t="str">
        <f>+AB3</f>
        <v>EligibleTotal cost by category</v>
      </c>
      <c r="AU3" s="180" t="str">
        <f>+AO3</f>
        <v>Ineligible cost by category</v>
      </c>
      <c r="AV3" s="415"/>
      <c r="AW3" s="412"/>
      <c r="AX3" s="389" t="s">
        <v>544</v>
      </c>
      <c r="AY3" s="390"/>
      <c r="AZ3" s="390"/>
      <c r="BA3" s="391"/>
    </row>
    <row r="4" spans="1:53" ht="14.25" customHeight="1" x14ac:dyDescent="0.3">
      <c r="A4" s="71"/>
      <c r="B4" s="11" t="str">
        <f>IF(A4="","",VLOOKUP(A4,'II.Distribution of grant'!$A$6:$E$45,2,FALSE))</f>
        <v/>
      </c>
      <c r="C4" s="11" t="str">
        <f>IF(A4="","",VLOOKUP(A4,'II.Distribution of grant'!$A$6:$E$45,4,FALSE))</f>
        <v/>
      </c>
      <c r="D4" s="11" t="str">
        <f>IF(A4=""," ",VLOOKUP(C4,'Ceiling - Project impl.'!$A$1:$F$202,2,FALSE))</f>
        <v xml:space="preserve"> </v>
      </c>
      <c r="E4" s="6"/>
      <c r="F4" s="6"/>
      <c r="G4" s="6"/>
      <c r="H4" s="12" t="str">
        <f>IF(G4=""," ",VLOOKUP(C4,'Ceiling - Project impl.'!$A$1:$F$202,3,FALSE))</f>
        <v xml:space="preserve"> </v>
      </c>
      <c r="I4" s="13">
        <f>IFERROR(+G4*H4,0)</f>
        <v>0</v>
      </c>
      <c r="J4" s="14"/>
      <c r="K4" s="6"/>
      <c r="L4" s="12" t="str">
        <f>IF(K4=""," ",VLOOKUP(C4,'Ceiling - Project impl.'!$A$1:$F$202,4,FALSE))</f>
        <v xml:space="preserve"> </v>
      </c>
      <c r="M4" s="13">
        <f>IFERROR(+K4*L4,)</f>
        <v>0</v>
      </c>
      <c r="N4" s="14"/>
      <c r="O4" s="6"/>
      <c r="P4" s="12" t="str">
        <f>IF(O4=""," ",VLOOKUP(C4,'Ceiling - Project impl.'!$A$1:$F$202,5,FALSE))</f>
        <v xml:space="preserve"> </v>
      </c>
      <c r="Q4" s="13">
        <f>IFERROR(+O4*P4,0)</f>
        <v>0</v>
      </c>
      <c r="R4" s="14"/>
      <c r="S4" s="6"/>
      <c r="T4" s="12" t="str">
        <f>IF(S4=""," ",VLOOKUP(C4,'Ceiling - Project impl.'!$A$1:$F$202,6,FALSE))</f>
        <v xml:space="preserve"> </v>
      </c>
      <c r="U4" s="13">
        <f>IFERROR(+S4*T4,0)</f>
        <v>0</v>
      </c>
      <c r="V4" s="136">
        <f>+S4+O4+K4+G4</f>
        <v>0</v>
      </c>
      <c r="W4" s="15">
        <f>IFERROR(+U4+Q4+M4+I4,0)</f>
        <v>0</v>
      </c>
      <c r="Y4" s="6">
        <f>+G4</f>
        <v>0</v>
      </c>
      <c r="Z4" s="163"/>
      <c r="AA4" s="12" t="str">
        <f>IF(G4=""," ",VLOOKUP(C4,'Ceiling - Project impl.'!$A$1:$F$202,3,FALSE))</f>
        <v xml:space="preserve"> </v>
      </c>
      <c r="AB4" s="13">
        <f t="shared" ref="AB4:AB544" si="0">IFERROR((Y4-Z4)*AA4,0)</f>
        <v>0</v>
      </c>
      <c r="AC4" s="182">
        <f>+I4-AB4</f>
        <v>0</v>
      </c>
      <c r="AD4" s="14"/>
      <c r="AE4" s="6">
        <f t="shared" ref="AE4:AE544" si="1">+K4</f>
        <v>0</v>
      </c>
      <c r="AF4" s="163"/>
      <c r="AG4" s="12" t="str">
        <f>IF(K4=""," ",VLOOKUP(C4,'Ceiling - Project impl.'!$A$1:$F$202,4,FALSE))</f>
        <v xml:space="preserve"> </v>
      </c>
      <c r="AH4" s="13">
        <f>IFERROR((AE4-AF4)*AG4,)</f>
        <v>0</v>
      </c>
      <c r="AI4" s="182">
        <f>+M4-AH4</f>
        <v>0</v>
      </c>
      <c r="AJ4" s="14"/>
      <c r="AK4" s="6">
        <f t="shared" ref="AK4:AK544" si="2">+O4</f>
        <v>0</v>
      </c>
      <c r="AL4" s="163"/>
      <c r="AM4" s="12" t="str">
        <f>IF(O4=""," ",VLOOKUP(C4,'Ceiling - Project impl.'!$A$1:$F$202,5,FALSE))</f>
        <v xml:space="preserve"> </v>
      </c>
      <c r="AN4" s="13">
        <f t="shared" ref="AN4:AN544" si="3">IFERROR((AK4-AL4)*AM4,0)</f>
        <v>0</v>
      </c>
      <c r="AO4" s="182">
        <f>+Q4-AN4</f>
        <v>0</v>
      </c>
      <c r="AP4" s="14"/>
      <c r="AQ4" s="6">
        <f t="shared" ref="AQ4:AQ544" si="4">+S4</f>
        <v>0</v>
      </c>
      <c r="AR4" s="163"/>
      <c r="AS4" s="12" t="str">
        <f>IF(S4=""," ",VLOOKUP(C4,'Ceiling - Project impl.'!$A$1:$F$202,6,FALSE))</f>
        <v xml:space="preserve"> </v>
      </c>
      <c r="AT4" s="13">
        <f t="shared" ref="AT4:AT544" si="5">IFERROR((AQ4-AR4)*AS4,0)</f>
        <v>0</v>
      </c>
      <c r="AU4" s="182">
        <f>+U4-AT4</f>
        <v>0</v>
      </c>
      <c r="AV4" s="136">
        <f t="shared" ref="AV4:AV544" si="6">+AQ4+AK4+AE4+Y4</f>
        <v>0</v>
      </c>
      <c r="AW4" s="15">
        <f>IFERROR(+AT4+AN4+AH4+AB4,0)</f>
        <v>0</v>
      </c>
      <c r="AX4" s="183">
        <f>+AC4+AI4+AO4+AU4</f>
        <v>0</v>
      </c>
      <c r="AY4" s="401"/>
      <c r="AZ4" s="402"/>
      <c r="BA4" s="402"/>
    </row>
    <row r="5" spans="1:53" ht="15" customHeight="1" x14ac:dyDescent="0.3">
      <c r="A5" s="71"/>
      <c r="B5" s="11" t="str">
        <f>IF(A5="","",VLOOKUP(A5,'II.Distribution of grant'!$A$6:$E$45,2,FALSE))</f>
        <v/>
      </c>
      <c r="C5" s="11" t="str">
        <f>IF(A5="","",VLOOKUP(A5,'II.Distribution of grant'!$A$6:$E$45,4,FALSE))</f>
        <v/>
      </c>
      <c r="D5" s="11" t="str">
        <f>IF(A5=""," ",VLOOKUP(C5,'Ceiling - Project impl.'!$A$1:$F$202,2,FALSE))</f>
        <v xml:space="preserve"> </v>
      </c>
      <c r="E5" s="6"/>
      <c r="F5" s="6"/>
      <c r="G5" s="6"/>
      <c r="H5" s="12" t="str">
        <f>IF(G5=""," ",VLOOKUP(C5,'Ceiling - Project impl.'!$A$1:$F$202,3,FALSE))</f>
        <v xml:space="preserve"> </v>
      </c>
      <c r="I5" s="13">
        <f t="shared" ref="I5:I544" si="7">IFERROR(+G5*H5,0)</f>
        <v>0</v>
      </c>
      <c r="J5" s="14"/>
      <c r="K5" s="6"/>
      <c r="L5" s="12" t="str">
        <f>IF(K5=""," ",VLOOKUP(C5,'Ceiling - Project impl.'!$A$1:$F$202,4,FALSE))</f>
        <v xml:space="preserve"> </v>
      </c>
      <c r="M5" s="13">
        <f t="shared" ref="M5:M544" si="8">IFERROR(+K5*L5,)</f>
        <v>0</v>
      </c>
      <c r="N5" s="14"/>
      <c r="O5" s="6"/>
      <c r="P5" s="12" t="str">
        <f>IF(O5=""," ",VLOOKUP(C5,'Ceiling - Project impl.'!$A$1:$F$202,5,FALSE))</f>
        <v xml:space="preserve"> </v>
      </c>
      <c r="Q5" s="13">
        <f t="shared" ref="Q5:Q544" si="9">IFERROR(+O5*P5,0)</f>
        <v>0</v>
      </c>
      <c r="R5" s="14"/>
      <c r="S5" s="6"/>
      <c r="T5" s="12" t="str">
        <f>IF(S5=""," ",VLOOKUP(C5,'Ceiling - Project impl.'!$A$1:$F$202,6,FALSE))</f>
        <v xml:space="preserve"> </v>
      </c>
      <c r="U5" s="13">
        <f t="shared" ref="U5:U544" si="10">IFERROR(+S5*T5,0)</f>
        <v>0</v>
      </c>
      <c r="V5" s="136">
        <f t="shared" ref="V5:V544" si="11">+S5+O5+K5+G5</f>
        <v>0</v>
      </c>
      <c r="W5" s="15">
        <f t="shared" ref="W5:W544" si="12">IFERROR(+U5+Q5+M5+I5,0)</f>
        <v>0</v>
      </c>
      <c r="Y5" s="6">
        <f t="shared" ref="Y5:Y544" si="13">+G5</f>
        <v>0</v>
      </c>
      <c r="Z5" s="163"/>
      <c r="AA5" s="12" t="str">
        <f>IF(G5=""," ",VLOOKUP(C5,'Ceiling - Project impl.'!$A$1:$F$202,3,FALSE))</f>
        <v xml:space="preserve"> </v>
      </c>
      <c r="AB5" s="13">
        <f t="shared" si="0"/>
        <v>0</v>
      </c>
      <c r="AC5" s="182">
        <f t="shared" ref="AC5:AC544" si="14">+I5-AB5</f>
        <v>0</v>
      </c>
      <c r="AD5" s="14"/>
      <c r="AE5" s="6">
        <f t="shared" si="1"/>
        <v>0</v>
      </c>
      <c r="AF5" s="163"/>
      <c r="AG5" s="12" t="str">
        <f>IF(K5=""," ",VLOOKUP(C5,'Ceiling - Project impl.'!$A$1:$F$202,4,FALSE))</f>
        <v xml:space="preserve"> </v>
      </c>
      <c r="AH5" s="13">
        <f t="shared" ref="AH5:AH544" si="15">IFERROR((AE5-AF5)*AG5,)</f>
        <v>0</v>
      </c>
      <c r="AI5" s="182">
        <f t="shared" ref="AI5:AI544" si="16">+M5-AH5</f>
        <v>0</v>
      </c>
      <c r="AJ5" s="14"/>
      <c r="AK5" s="6">
        <f t="shared" si="2"/>
        <v>0</v>
      </c>
      <c r="AL5" s="163"/>
      <c r="AM5" s="12" t="str">
        <f>IF(O5=""," ",VLOOKUP(C5,'Ceiling - Project impl.'!$A$1:$F$202,5,FALSE))</f>
        <v xml:space="preserve"> </v>
      </c>
      <c r="AN5" s="13">
        <f t="shared" si="3"/>
        <v>0</v>
      </c>
      <c r="AO5" s="182">
        <f t="shared" ref="AO5:AO544" si="17">+Q5-AN5</f>
        <v>0</v>
      </c>
      <c r="AP5" s="14"/>
      <c r="AQ5" s="6">
        <f t="shared" si="4"/>
        <v>0</v>
      </c>
      <c r="AR5" s="163"/>
      <c r="AS5" s="12" t="str">
        <f>IF(S5=""," ",VLOOKUP(C5,'Ceiling - Project impl.'!$A$1:$F$202,6,FALSE))</f>
        <v xml:space="preserve"> </v>
      </c>
      <c r="AT5" s="13">
        <f t="shared" si="5"/>
        <v>0</v>
      </c>
      <c r="AU5" s="182">
        <f t="shared" ref="AU5:AU544" si="18">+U5-AT5</f>
        <v>0</v>
      </c>
      <c r="AV5" s="136">
        <f t="shared" si="6"/>
        <v>0</v>
      </c>
      <c r="AW5" s="15">
        <f t="shared" ref="AW5:AW544" si="19">IFERROR(+AT5+AN5+AH5+AB5,0)</f>
        <v>0</v>
      </c>
      <c r="AX5" s="183">
        <f t="shared" ref="AX5:AX544" si="20">+AC5+AI5+AO5+AU5</f>
        <v>0</v>
      </c>
      <c r="AY5" s="388"/>
      <c r="AZ5" s="388"/>
      <c r="BA5" s="388"/>
    </row>
    <row r="6" spans="1:53" x14ac:dyDescent="0.3">
      <c r="A6" s="71"/>
      <c r="B6" s="11" t="str">
        <f>IF(A6="","",VLOOKUP(A6,'II.Distribution of grant'!$A$6:$E$45,2,FALSE))</f>
        <v/>
      </c>
      <c r="C6" s="11" t="str">
        <f>IF(A6="","",VLOOKUP(A6,'II.Distribution of grant'!$A$6:$E$45,4,FALSE))</f>
        <v/>
      </c>
      <c r="D6" s="11" t="str">
        <f>IF(A6=""," ",VLOOKUP(C6,'Ceiling - Project impl.'!$A$1:$F$202,2,FALSE))</f>
        <v xml:space="preserve"> </v>
      </c>
      <c r="E6" s="6"/>
      <c r="F6" s="6"/>
      <c r="G6" s="6"/>
      <c r="H6" s="12" t="str">
        <f>IF(G6=""," ",VLOOKUP(C6,'Ceiling - Project impl.'!$A$1:$F$202,3,FALSE))</f>
        <v xml:space="preserve"> </v>
      </c>
      <c r="I6" s="13">
        <f t="shared" si="7"/>
        <v>0</v>
      </c>
      <c r="J6" s="14"/>
      <c r="K6" s="6"/>
      <c r="L6" s="12" t="str">
        <f>IF(K6=""," ",VLOOKUP(C6,'Ceiling - Project impl.'!$A$1:$F$202,4,FALSE))</f>
        <v xml:space="preserve"> </v>
      </c>
      <c r="M6" s="13">
        <f t="shared" si="8"/>
        <v>0</v>
      </c>
      <c r="N6" s="14"/>
      <c r="O6" s="6"/>
      <c r="P6" s="12" t="str">
        <f>IF(O6=""," ",VLOOKUP(C6,'Ceiling - Project impl.'!$A$1:$F$202,5,FALSE))</f>
        <v xml:space="preserve"> </v>
      </c>
      <c r="Q6" s="13">
        <f t="shared" si="9"/>
        <v>0</v>
      </c>
      <c r="R6" s="14"/>
      <c r="S6" s="6"/>
      <c r="T6" s="12" t="str">
        <f>IF(S6=""," ",VLOOKUP(C6,'Ceiling - Project impl.'!$A$1:$F$202,6,FALSE))</f>
        <v xml:space="preserve"> </v>
      </c>
      <c r="U6" s="13">
        <f t="shared" si="10"/>
        <v>0</v>
      </c>
      <c r="V6" s="136">
        <f t="shared" si="11"/>
        <v>0</v>
      </c>
      <c r="W6" s="15">
        <f t="shared" si="12"/>
        <v>0</v>
      </c>
      <c r="Y6" s="6">
        <f t="shared" si="13"/>
        <v>0</v>
      </c>
      <c r="Z6" s="163"/>
      <c r="AA6" s="12" t="str">
        <f>IF(G6=""," ",VLOOKUP(C6,'Ceiling - Project impl.'!$A$1:$F$202,3,FALSE))</f>
        <v xml:space="preserve"> </v>
      </c>
      <c r="AB6" s="13">
        <f t="shared" si="0"/>
        <v>0</v>
      </c>
      <c r="AC6" s="182">
        <f t="shared" si="14"/>
        <v>0</v>
      </c>
      <c r="AD6" s="14"/>
      <c r="AE6" s="6">
        <f t="shared" si="1"/>
        <v>0</v>
      </c>
      <c r="AF6" s="163"/>
      <c r="AG6" s="12" t="str">
        <f>IF(K6=""," ",VLOOKUP(C6,'Ceiling - Project impl.'!$A$1:$F$202,4,FALSE))</f>
        <v xml:space="preserve"> </v>
      </c>
      <c r="AH6" s="13">
        <f t="shared" si="15"/>
        <v>0</v>
      </c>
      <c r="AI6" s="182">
        <f t="shared" si="16"/>
        <v>0</v>
      </c>
      <c r="AJ6" s="14"/>
      <c r="AK6" s="6">
        <f t="shared" si="2"/>
        <v>0</v>
      </c>
      <c r="AL6" s="163"/>
      <c r="AM6" s="12" t="str">
        <f>IF(O6=""," ",VLOOKUP(C6,'Ceiling - Project impl.'!$A$1:$F$202,5,FALSE))</f>
        <v xml:space="preserve"> </v>
      </c>
      <c r="AN6" s="13">
        <f t="shared" si="3"/>
        <v>0</v>
      </c>
      <c r="AO6" s="182">
        <f t="shared" si="17"/>
        <v>0</v>
      </c>
      <c r="AP6" s="14"/>
      <c r="AQ6" s="6">
        <f t="shared" si="4"/>
        <v>0</v>
      </c>
      <c r="AR6" s="163"/>
      <c r="AS6" s="12" t="str">
        <f>IF(S6=""," ",VLOOKUP(C6,'Ceiling - Project impl.'!$A$1:$F$202,6,FALSE))</f>
        <v xml:space="preserve"> </v>
      </c>
      <c r="AT6" s="13">
        <f t="shared" si="5"/>
        <v>0</v>
      </c>
      <c r="AU6" s="182">
        <f t="shared" si="18"/>
        <v>0</v>
      </c>
      <c r="AV6" s="136">
        <f t="shared" si="6"/>
        <v>0</v>
      </c>
      <c r="AW6" s="15">
        <f t="shared" si="19"/>
        <v>0</v>
      </c>
      <c r="AX6" s="183">
        <f t="shared" si="20"/>
        <v>0</v>
      </c>
      <c r="AY6" s="388"/>
      <c r="AZ6" s="388"/>
      <c r="BA6" s="388"/>
    </row>
    <row r="7" spans="1:53" x14ac:dyDescent="0.3">
      <c r="A7" s="71"/>
      <c r="B7" s="11" t="str">
        <f>IF(A7="","",VLOOKUP(A7,'II.Distribution of grant'!$A$6:$E$45,2,FALSE))</f>
        <v/>
      </c>
      <c r="C7" s="11" t="str">
        <f>IF(A7="","",VLOOKUP(A7,'II.Distribution of grant'!$A$6:$E$45,4,FALSE))</f>
        <v/>
      </c>
      <c r="D7" s="11" t="str">
        <f>IF(A7=""," ",VLOOKUP(C7,'Ceiling - Project impl.'!$A$1:$F$202,2,FALSE))</f>
        <v xml:space="preserve"> </v>
      </c>
      <c r="E7" s="6"/>
      <c r="F7" s="6"/>
      <c r="G7" s="6"/>
      <c r="H7" s="12" t="str">
        <f>IF(G7=""," ",VLOOKUP(C7,'Ceiling - Project impl.'!$A$1:$F$202,3,FALSE))</f>
        <v xml:space="preserve"> </v>
      </c>
      <c r="I7" s="13">
        <f t="shared" si="7"/>
        <v>0</v>
      </c>
      <c r="J7" s="14"/>
      <c r="K7" s="6"/>
      <c r="L7" s="12" t="str">
        <f>IF(K7=""," ",VLOOKUP(C7,'Ceiling - Project impl.'!$A$1:$F$202,4,FALSE))</f>
        <v xml:space="preserve"> </v>
      </c>
      <c r="M7" s="13">
        <f t="shared" si="8"/>
        <v>0</v>
      </c>
      <c r="N7" s="14"/>
      <c r="O7" s="6"/>
      <c r="P7" s="12" t="str">
        <f>IF(O7=""," ",VLOOKUP(C7,'Ceiling - Project impl.'!$A$1:$F$202,5,FALSE))</f>
        <v xml:space="preserve"> </v>
      </c>
      <c r="Q7" s="13">
        <f t="shared" si="9"/>
        <v>0</v>
      </c>
      <c r="R7" s="14"/>
      <c r="S7" s="6"/>
      <c r="T7" s="12" t="str">
        <f>IF(S7=""," ",VLOOKUP(C7,'Ceiling - Project impl.'!$A$1:$F$202,6,FALSE))</f>
        <v xml:space="preserve"> </v>
      </c>
      <c r="U7" s="13">
        <f t="shared" si="10"/>
        <v>0</v>
      </c>
      <c r="V7" s="136">
        <f t="shared" si="11"/>
        <v>0</v>
      </c>
      <c r="W7" s="15">
        <f t="shared" si="12"/>
        <v>0</v>
      </c>
      <c r="Y7" s="6">
        <f t="shared" si="13"/>
        <v>0</v>
      </c>
      <c r="Z7" s="163"/>
      <c r="AA7" s="12" t="str">
        <f>IF(G7=""," ",VLOOKUP(C7,'Ceiling - Project impl.'!$A$1:$F$202,3,FALSE))</f>
        <v xml:space="preserve"> </v>
      </c>
      <c r="AB7" s="13">
        <f t="shared" si="0"/>
        <v>0</v>
      </c>
      <c r="AC7" s="182">
        <f t="shared" si="14"/>
        <v>0</v>
      </c>
      <c r="AD7" s="14"/>
      <c r="AE7" s="6">
        <f t="shared" si="1"/>
        <v>0</v>
      </c>
      <c r="AF7" s="163"/>
      <c r="AG7" s="12" t="str">
        <f>IF(K7=""," ",VLOOKUP(C7,'Ceiling - Project impl.'!$A$1:$F$202,4,FALSE))</f>
        <v xml:space="preserve"> </v>
      </c>
      <c r="AH7" s="13">
        <f t="shared" si="15"/>
        <v>0</v>
      </c>
      <c r="AI7" s="182">
        <f t="shared" si="16"/>
        <v>0</v>
      </c>
      <c r="AJ7" s="14"/>
      <c r="AK7" s="6">
        <f t="shared" si="2"/>
        <v>0</v>
      </c>
      <c r="AL7" s="163"/>
      <c r="AM7" s="12" t="str">
        <f>IF(O7=""," ",VLOOKUP(C7,'Ceiling - Project impl.'!$A$1:$F$202,5,FALSE))</f>
        <v xml:space="preserve"> </v>
      </c>
      <c r="AN7" s="13">
        <f t="shared" si="3"/>
        <v>0</v>
      </c>
      <c r="AO7" s="182">
        <f t="shared" si="17"/>
        <v>0</v>
      </c>
      <c r="AP7" s="14"/>
      <c r="AQ7" s="6">
        <f t="shared" si="4"/>
        <v>0</v>
      </c>
      <c r="AR7" s="163"/>
      <c r="AS7" s="12" t="str">
        <f>IF(S7=""," ",VLOOKUP(C7,'Ceiling - Project impl.'!$A$1:$F$202,6,FALSE))</f>
        <v xml:space="preserve"> </v>
      </c>
      <c r="AT7" s="13">
        <f t="shared" si="5"/>
        <v>0</v>
      </c>
      <c r="AU7" s="182">
        <f t="shared" si="18"/>
        <v>0</v>
      </c>
      <c r="AV7" s="136">
        <f t="shared" si="6"/>
        <v>0</v>
      </c>
      <c r="AW7" s="15">
        <f t="shared" si="19"/>
        <v>0</v>
      </c>
      <c r="AX7" s="183">
        <f t="shared" si="20"/>
        <v>0</v>
      </c>
      <c r="AY7" s="388"/>
      <c r="AZ7" s="388"/>
      <c r="BA7" s="388"/>
    </row>
    <row r="8" spans="1:53" x14ac:dyDescent="0.3">
      <c r="A8" s="71"/>
      <c r="B8" s="11" t="str">
        <f>IF(A8="","",VLOOKUP(A8,'II.Distribution of grant'!$A$6:$E$45,2,FALSE))</f>
        <v/>
      </c>
      <c r="C8" s="11" t="str">
        <f>IF(A8="","",VLOOKUP(A8,'II.Distribution of grant'!$A$6:$E$45,4,FALSE))</f>
        <v/>
      </c>
      <c r="D8" s="11" t="str">
        <f>IF(A8=""," ",VLOOKUP(C8,'Ceiling - Project impl.'!$A$1:$F$202,2,FALSE))</f>
        <v xml:space="preserve"> </v>
      </c>
      <c r="E8" s="6"/>
      <c r="F8" s="6"/>
      <c r="G8" s="6"/>
      <c r="H8" s="12" t="str">
        <f>IF(G8=""," ",VLOOKUP(C8,'Ceiling - Project impl.'!$A$1:$F$202,3,FALSE))</f>
        <v xml:space="preserve"> </v>
      </c>
      <c r="I8" s="13">
        <f t="shared" si="7"/>
        <v>0</v>
      </c>
      <c r="J8" s="14"/>
      <c r="K8" s="6"/>
      <c r="L8" s="12" t="str">
        <f>IF(K8=""," ",VLOOKUP(C8,'Ceiling - Project impl.'!$A$1:$F$202,4,FALSE))</f>
        <v xml:space="preserve"> </v>
      </c>
      <c r="M8" s="13">
        <f t="shared" si="8"/>
        <v>0</v>
      </c>
      <c r="N8" s="14"/>
      <c r="O8" s="6"/>
      <c r="P8" s="12" t="str">
        <f>IF(O8=""," ",VLOOKUP(C8,'Ceiling - Project impl.'!$A$1:$F$202,5,FALSE))</f>
        <v xml:space="preserve"> </v>
      </c>
      <c r="Q8" s="13">
        <f t="shared" si="9"/>
        <v>0</v>
      </c>
      <c r="R8" s="14"/>
      <c r="S8" s="6"/>
      <c r="T8" s="12" t="str">
        <f>IF(S8=""," ",VLOOKUP(C8,'Ceiling - Project impl.'!$A$1:$F$202,6,FALSE))</f>
        <v xml:space="preserve"> </v>
      </c>
      <c r="U8" s="13">
        <f t="shared" si="10"/>
        <v>0</v>
      </c>
      <c r="V8" s="136">
        <f t="shared" si="11"/>
        <v>0</v>
      </c>
      <c r="W8" s="15">
        <f t="shared" si="12"/>
        <v>0</v>
      </c>
      <c r="Y8" s="6">
        <f t="shared" si="13"/>
        <v>0</v>
      </c>
      <c r="Z8" s="163"/>
      <c r="AA8" s="12" t="str">
        <f>IF(G8=""," ",VLOOKUP(C8,'Ceiling - Project impl.'!$A$1:$F$202,3,FALSE))</f>
        <v xml:space="preserve"> </v>
      </c>
      <c r="AB8" s="13">
        <f t="shared" si="0"/>
        <v>0</v>
      </c>
      <c r="AC8" s="182">
        <f t="shared" si="14"/>
        <v>0</v>
      </c>
      <c r="AD8" s="14"/>
      <c r="AE8" s="6">
        <f t="shared" si="1"/>
        <v>0</v>
      </c>
      <c r="AF8" s="163"/>
      <c r="AG8" s="12" t="str">
        <f>IF(K8=""," ",VLOOKUP(C8,'Ceiling - Project impl.'!$A$1:$F$202,4,FALSE))</f>
        <v xml:space="preserve"> </v>
      </c>
      <c r="AH8" s="13">
        <f t="shared" si="15"/>
        <v>0</v>
      </c>
      <c r="AI8" s="182">
        <f t="shared" si="16"/>
        <v>0</v>
      </c>
      <c r="AJ8" s="14"/>
      <c r="AK8" s="6">
        <f t="shared" si="2"/>
        <v>0</v>
      </c>
      <c r="AL8" s="163"/>
      <c r="AM8" s="12" t="str">
        <f>IF(O8=""," ",VLOOKUP(C8,'Ceiling - Project impl.'!$A$1:$F$202,5,FALSE))</f>
        <v xml:space="preserve"> </v>
      </c>
      <c r="AN8" s="13">
        <f t="shared" si="3"/>
        <v>0</v>
      </c>
      <c r="AO8" s="182">
        <f t="shared" si="17"/>
        <v>0</v>
      </c>
      <c r="AP8" s="14"/>
      <c r="AQ8" s="6">
        <f t="shared" si="4"/>
        <v>0</v>
      </c>
      <c r="AR8" s="163"/>
      <c r="AS8" s="12" t="str">
        <f>IF(S8=""," ",VLOOKUP(C8,'Ceiling - Project impl.'!$A$1:$F$202,6,FALSE))</f>
        <v xml:space="preserve"> </v>
      </c>
      <c r="AT8" s="13">
        <f t="shared" si="5"/>
        <v>0</v>
      </c>
      <c r="AU8" s="182">
        <f t="shared" si="18"/>
        <v>0</v>
      </c>
      <c r="AV8" s="136">
        <f t="shared" si="6"/>
        <v>0</v>
      </c>
      <c r="AW8" s="15">
        <f t="shared" si="19"/>
        <v>0</v>
      </c>
      <c r="AX8" s="183">
        <f t="shared" si="20"/>
        <v>0</v>
      </c>
      <c r="AY8" s="388"/>
      <c r="AZ8" s="388"/>
      <c r="BA8" s="388"/>
    </row>
    <row r="9" spans="1:53" x14ac:dyDescent="0.3">
      <c r="A9" s="71"/>
      <c r="B9" s="11" t="str">
        <f>IF(A9="","",VLOOKUP(A9,'II.Distribution of grant'!$A$6:$E$45,2,FALSE))</f>
        <v/>
      </c>
      <c r="C9" s="11" t="str">
        <f>IF(A9="","",VLOOKUP(A9,'II.Distribution of grant'!$A$6:$E$45,4,FALSE))</f>
        <v/>
      </c>
      <c r="D9" s="11" t="str">
        <f>IF(A9=""," ",VLOOKUP(C9,'Ceiling - Project impl.'!$A$1:$F$202,2,FALSE))</f>
        <v xml:space="preserve"> </v>
      </c>
      <c r="E9" s="6"/>
      <c r="F9" s="6"/>
      <c r="G9" s="6"/>
      <c r="H9" s="12" t="str">
        <f>IF(G9=""," ",VLOOKUP(C9,'Ceiling - Project impl.'!$A$1:$F$202,3,FALSE))</f>
        <v xml:space="preserve"> </v>
      </c>
      <c r="I9" s="13">
        <f t="shared" si="7"/>
        <v>0</v>
      </c>
      <c r="J9" s="14"/>
      <c r="K9" s="6"/>
      <c r="L9" s="12" t="str">
        <f>IF(K9=""," ",VLOOKUP(C9,'Ceiling - Project impl.'!$A$1:$F$202,4,FALSE))</f>
        <v xml:space="preserve"> </v>
      </c>
      <c r="M9" s="13">
        <f t="shared" si="8"/>
        <v>0</v>
      </c>
      <c r="N9" s="14"/>
      <c r="O9" s="6"/>
      <c r="P9" s="12" t="str">
        <f>IF(O9=""," ",VLOOKUP(C9,'Ceiling - Project impl.'!$A$1:$F$202,5,FALSE))</f>
        <v xml:space="preserve"> </v>
      </c>
      <c r="Q9" s="13">
        <f t="shared" si="9"/>
        <v>0</v>
      </c>
      <c r="R9" s="14"/>
      <c r="S9" s="6"/>
      <c r="T9" s="12" t="str">
        <f>IF(S9=""," ",VLOOKUP(C9,'Ceiling - Project impl.'!$A$1:$F$202,6,FALSE))</f>
        <v xml:space="preserve"> </v>
      </c>
      <c r="U9" s="13">
        <f t="shared" si="10"/>
        <v>0</v>
      </c>
      <c r="V9" s="136">
        <f t="shared" si="11"/>
        <v>0</v>
      </c>
      <c r="W9" s="15">
        <f t="shared" si="12"/>
        <v>0</v>
      </c>
      <c r="Y9" s="6">
        <f t="shared" si="13"/>
        <v>0</v>
      </c>
      <c r="Z9" s="163"/>
      <c r="AA9" s="12" t="str">
        <f>IF(G9=""," ",VLOOKUP(C9,'Ceiling - Project impl.'!$A$1:$F$202,3,FALSE))</f>
        <v xml:space="preserve"> </v>
      </c>
      <c r="AB9" s="13">
        <f t="shared" si="0"/>
        <v>0</v>
      </c>
      <c r="AC9" s="182">
        <f t="shared" si="14"/>
        <v>0</v>
      </c>
      <c r="AD9" s="14"/>
      <c r="AE9" s="6">
        <f t="shared" si="1"/>
        <v>0</v>
      </c>
      <c r="AF9" s="163"/>
      <c r="AG9" s="12" t="str">
        <f>IF(K9=""," ",VLOOKUP(C9,'Ceiling - Project impl.'!$A$1:$F$202,4,FALSE))</f>
        <v xml:space="preserve"> </v>
      </c>
      <c r="AH9" s="13">
        <f t="shared" si="15"/>
        <v>0</v>
      </c>
      <c r="AI9" s="182">
        <f t="shared" si="16"/>
        <v>0</v>
      </c>
      <c r="AJ9" s="14"/>
      <c r="AK9" s="6">
        <f t="shared" si="2"/>
        <v>0</v>
      </c>
      <c r="AL9" s="163"/>
      <c r="AM9" s="12" t="str">
        <f>IF(O9=""," ",VLOOKUP(C9,'Ceiling - Project impl.'!$A$1:$F$202,5,FALSE))</f>
        <v xml:space="preserve"> </v>
      </c>
      <c r="AN9" s="13">
        <f t="shared" si="3"/>
        <v>0</v>
      </c>
      <c r="AO9" s="182">
        <f t="shared" si="17"/>
        <v>0</v>
      </c>
      <c r="AP9" s="14"/>
      <c r="AQ9" s="6">
        <f t="shared" si="4"/>
        <v>0</v>
      </c>
      <c r="AR9" s="163"/>
      <c r="AS9" s="12" t="str">
        <f>IF(S9=""," ",VLOOKUP(C9,'Ceiling - Project impl.'!$A$1:$F$202,6,FALSE))</f>
        <v xml:space="preserve"> </v>
      </c>
      <c r="AT9" s="13">
        <f t="shared" si="5"/>
        <v>0</v>
      </c>
      <c r="AU9" s="182">
        <f t="shared" si="18"/>
        <v>0</v>
      </c>
      <c r="AV9" s="136">
        <f t="shared" si="6"/>
        <v>0</v>
      </c>
      <c r="AW9" s="15">
        <f t="shared" si="19"/>
        <v>0</v>
      </c>
      <c r="AX9" s="183">
        <f t="shared" si="20"/>
        <v>0</v>
      </c>
      <c r="AY9" s="388"/>
      <c r="AZ9" s="388"/>
      <c r="BA9" s="388"/>
    </row>
    <row r="10" spans="1:53" x14ac:dyDescent="0.3">
      <c r="A10" s="71"/>
      <c r="B10" s="11" t="str">
        <f>IF(A10="","",VLOOKUP(A10,'II.Distribution of grant'!$A$6:$E$45,2,FALSE))</f>
        <v/>
      </c>
      <c r="C10" s="11" t="str">
        <f>IF(A10="","",VLOOKUP(A10,'II.Distribution of grant'!$A$6:$E$45,4,FALSE))</f>
        <v/>
      </c>
      <c r="D10" s="11" t="str">
        <f>IF(A10=""," ",VLOOKUP(C10,'Ceiling - Project impl.'!$A$1:$F$202,2,FALSE))</f>
        <v xml:space="preserve"> </v>
      </c>
      <c r="E10" s="6"/>
      <c r="F10" s="6"/>
      <c r="G10" s="6"/>
      <c r="H10" s="12" t="str">
        <f>IF(G10=""," ",VLOOKUP(C10,'Ceiling - Project impl.'!$A$1:$F$202,3,FALSE))</f>
        <v xml:space="preserve"> </v>
      </c>
      <c r="I10" s="13">
        <f t="shared" si="7"/>
        <v>0</v>
      </c>
      <c r="J10" s="14"/>
      <c r="K10" s="6"/>
      <c r="L10" s="12" t="str">
        <f>IF(K10=""," ",VLOOKUP(C10,'Ceiling - Project impl.'!$A$1:$F$202,4,FALSE))</f>
        <v xml:space="preserve"> </v>
      </c>
      <c r="M10" s="13">
        <f t="shared" si="8"/>
        <v>0</v>
      </c>
      <c r="N10" s="14"/>
      <c r="O10" s="6"/>
      <c r="P10" s="12" t="str">
        <f>IF(O10=""," ",VLOOKUP(C10,'Ceiling - Project impl.'!$A$1:$F$202,5,FALSE))</f>
        <v xml:space="preserve"> </v>
      </c>
      <c r="Q10" s="13">
        <f t="shared" si="9"/>
        <v>0</v>
      </c>
      <c r="R10" s="14"/>
      <c r="S10" s="6"/>
      <c r="T10" s="12" t="str">
        <f>IF(S10=""," ",VLOOKUP(C10,'Ceiling - Project impl.'!$A$1:$F$202,6,FALSE))</f>
        <v xml:space="preserve"> </v>
      </c>
      <c r="U10" s="13">
        <f t="shared" si="10"/>
        <v>0</v>
      </c>
      <c r="V10" s="136">
        <f t="shared" si="11"/>
        <v>0</v>
      </c>
      <c r="W10" s="15">
        <f t="shared" si="12"/>
        <v>0</v>
      </c>
      <c r="Y10" s="6">
        <f t="shared" si="13"/>
        <v>0</v>
      </c>
      <c r="Z10" s="163"/>
      <c r="AA10" s="12" t="str">
        <f>IF(G10=""," ",VLOOKUP(C10,'Ceiling - Project impl.'!$A$1:$F$202,3,FALSE))</f>
        <v xml:space="preserve"> </v>
      </c>
      <c r="AB10" s="13">
        <f t="shared" si="0"/>
        <v>0</v>
      </c>
      <c r="AC10" s="182">
        <f t="shared" si="14"/>
        <v>0</v>
      </c>
      <c r="AD10" s="14"/>
      <c r="AE10" s="6">
        <f t="shared" si="1"/>
        <v>0</v>
      </c>
      <c r="AF10" s="163"/>
      <c r="AG10" s="12" t="str">
        <f>IF(K10=""," ",VLOOKUP(C10,'Ceiling - Project impl.'!$A$1:$F$202,4,FALSE))</f>
        <v xml:space="preserve"> </v>
      </c>
      <c r="AH10" s="13">
        <f t="shared" si="15"/>
        <v>0</v>
      </c>
      <c r="AI10" s="182">
        <f t="shared" si="16"/>
        <v>0</v>
      </c>
      <c r="AJ10" s="14"/>
      <c r="AK10" s="6">
        <f t="shared" si="2"/>
        <v>0</v>
      </c>
      <c r="AL10" s="163"/>
      <c r="AM10" s="12" t="str">
        <f>IF(O10=""," ",VLOOKUP(C10,'Ceiling - Project impl.'!$A$1:$F$202,5,FALSE))</f>
        <v xml:space="preserve"> </v>
      </c>
      <c r="AN10" s="13">
        <f t="shared" si="3"/>
        <v>0</v>
      </c>
      <c r="AO10" s="182">
        <f t="shared" si="17"/>
        <v>0</v>
      </c>
      <c r="AP10" s="14"/>
      <c r="AQ10" s="6">
        <f t="shared" si="4"/>
        <v>0</v>
      </c>
      <c r="AR10" s="163"/>
      <c r="AS10" s="12" t="str">
        <f>IF(S10=""," ",VLOOKUP(C10,'Ceiling - Project impl.'!$A$1:$F$202,6,FALSE))</f>
        <v xml:space="preserve"> </v>
      </c>
      <c r="AT10" s="13">
        <f t="shared" si="5"/>
        <v>0</v>
      </c>
      <c r="AU10" s="182">
        <f t="shared" si="18"/>
        <v>0</v>
      </c>
      <c r="AV10" s="136">
        <f t="shared" si="6"/>
        <v>0</v>
      </c>
      <c r="AW10" s="15">
        <f t="shared" si="19"/>
        <v>0</v>
      </c>
      <c r="AX10" s="183">
        <f t="shared" si="20"/>
        <v>0</v>
      </c>
      <c r="AY10" s="388"/>
      <c r="AZ10" s="388"/>
      <c r="BA10" s="388"/>
    </row>
    <row r="11" spans="1:53" x14ac:dyDescent="0.3">
      <c r="A11" s="71"/>
      <c r="B11" s="11" t="str">
        <f>IF(A11="","",VLOOKUP(A11,'II.Distribution of grant'!$A$6:$E$45,2,FALSE))</f>
        <v/>
      </c>
      <c r="C11" s="11" t="str">
        <f>IF(A11="","",VLOOKUP(A11,'II.Distribution of grant'!$A$6:$E$45,4,FALSE))</f>
        <v/>
      </c>
      <c r="D11" s="11" t="str">
        <f>IF(A11=""," ",VLOOKUP(C11,'Ceiling - Project impl.'!$A$1:$F$202,2,FALSE))</f>
        <v xml:space="preserve"> </v>
      </c>
      <c r="E11" s="6"/>
      <c r="F11" s="6"/>
      <c r="G11" s="6"/>
      <c r="H11" s="12" t="str">
        <f>IF(G11=""," ",VLOOKUP(C11,'Ceiling - Project impl.'!$A$1:$F$202,3,FALSE))</f>
        <v xml:space="preserve"> </v>
      </c>
      <c r="I11" s="13">
        <f t="shared" si="7"/>
        <v>0</v>
      </c>
      <c r="J11" s="14"/>
      <c r="K11" s="6"/>
      <c r="L11" s="12" t="str">
        <f>IF(K11=""," ",VLOOKUP(C11,'Ceiling - Project impl.'!$A$1:$F$202,4,FALSE))</f>
        <v xml:space="preserve"> </v>
      </c>
      <c r="M11" s="13">
        <f t="shared" si="8"/>
        <v>0</v>
      </c>
      <c r="N11" s="14"/>
      <c r="O11" s="6"/>
      <c r="P11" s="12" t="str">
        <f>IF(O11=""," ",VLOOKUP(C11,'Ceiling - Project impl.'!$A$1:$F$202,5,FALSE))</f>
        <v xml:space="preserve"> </v>
      </c>
      <c r="Q11" s="13">
        <f t="shared" si="9"/>
        <v>0</v>
      </c>
      <c r="R11" s="14"/>
      <c r="S11" s="6"/>
      <c r="T11" s="12" t="str">
        <f>IF(S11=""," ",VLOOKUP(C11,'Ceiling - Project impl.'!$A$1:$F$202,6,FALSE))</f>
        <v xml:space="preserve"> </v>
      </c>
      <c r="U11" s="13">
        <f t="shared" si="10"/>
        <v>0</v>
      </c>
      <c r="V11" s="136">
        <f t="shared" si="11"/>
        <v>0</v>
      </c>
      <c r="W11" s="15">
        <f t="shared" si="12"/>
        <v>0</v>
      </c>
      <c r="Y11" s="6">
        <f t="shared" si="13"/>
        <v>0</v>
      </c>
      <c r="Z11" s="163"/>
      <c r="AA11" s="12" t="str">
        <f>IF(G11=""," ",VLOOKUP(C11,'Ceiling - Project impl.'!$A$1:$F$202,3,FALSE))</f>
        <v xml:space="preserve"> </v>
      </c>
      <c r="AB11" s="13">
        <f t="shared" si="0"/>
        <v>0</v>
      </c>
      <c r="AC11" s="182">
        <f t="shared" si="14"/>
        <v>0</v>
      </c>
      <c r="AD11" s="14"/>
      <c r="AE11" s="6">
        <f t="shared" si="1"/>
        <v>0</v>
      </c>
      <c r="AF11" s="163"/>
      <c r="AG11" s="12" t="str">
        <f>IF(K11=""," ",VLOOKUP(C11,'Ceiling - Project impl.'!$A$1:$F$202,4,FALSE))</f>
        <v xml:space="preserve"> </v>
      </c>
      <c r="AH11" s="13">
        <f t="shared" si="15"/>
        <v>0</v>
      </c>
      <c r="AI11" s="182">
        <f t="shared" si="16"/>
        <v>0</v>
      </c>
      <c r="AJ11" s="14"/>
      <c r="AK11" s="6">
        <f t="shared" si="2"/>
        <v>0</v>
      </c>
      <c r="AL11" s="163"/>
      <c r="AM11" s="12" t="str">
        <f>IF(O11=""," ",VLOOKUP(C11,'Ceiling - Project impl.'!$A$1:$F$202,5,FALSE))</f>
        <v xml:space="preserve"> </v>
      </c>
      <c r="AN11" s="13">
        <f t="shared" si="3"/>
        <v>0</v>
      </c>
      <c r="AO11" s="182">
        <f t="shared" si="17"/>
        <v>0</v>
      </c>
      <c r="AP11" s="14"/>
      <c r="AQ11" s="6">
        <f t="shared" si="4"/>
        <v>0</v>
      </c>
      <c r="AR11" s="163"/>
      <c r="AS11" s="12" t="str">
        <f>IF(S11=""," ",VLOOKUP(C11,'Ceiling - Project impl.'!$A$1:$F$202,6,FALSE))</f>
        <v xml:space="preserve"> </v>
      </c>
      <c r="AT11" s="13">
        <f t="shared" si="5"/>
        <v>0</v>
      </c>
      <c r="AU11" s="182">
        <f t="shared" si="18"/>
        <v>0</v>
      </c>
      <c r="AV11" s="136">
        <f t="shared" si="6"/>
        <v>0</v>
      </c>
      <c r="AW11" s="15">
        <f t="shared" si="19"/>
        <v>0</v>
      </c>
      <c r="AX11" s="183">
        <f t="shared" si="20"/>
        <v>0</v>
      </c>
      <c r="AY11" s="388"/>
      <c r="AZ11" s="388"/>
      <c r="BA11" s="388"/>
    </row>
    <row r="12" spans="1:53" x14ac:dyDescent="0.3">
      <c r="A12" s="71"/>
      <c r="B12" s="11" t="str">
        <f>IF(A12="","",VLOOKUP(A12,'II.Distribution of grant'!$A$6:$E$45,2,FALSE))</f>
        <v/>
      </c>
      <c r="C12" s="11" t="str">
        <f>IF(A12="","",VLOOKUP(A12,'II.Distribution of grant'!$A$6:$E$45,4,FALSE))</f>
        <v/>
      </c>
      <c r="D12" s="11" t="str">
        <f>IF(A12=""," ",VLOOKUP(C12,'Ceiling - Project impl.'!$A$1:$F$202,2,FALSE))</f>
        <v xml:space="preserve"> </v>
      </c>
      <c r="E12" s="6"/>
      <c r="F12" s="6"/>
      <c r="G12" s="6"/>
      <c r="H12" s="12" t="str">
        <f>IF(G12=""," ",VLOOKUP(C12,'Ceiling - Project impl.'!$A$1:$F$202,3,FALSE))</f>
        <v xml:space="preserve"> </v>
      </c>
      <c r="I12" s="13">
        <f t="shared" si="7"/>
        <v>0</v>
      </c>
      <c r="J12" s="14"/>
      <c r="K12" s="6"/>
      <c r="L12" s="12" t="str">
        <f>IF(K12=""," ",VLOOKUP(C12,'Ceiling - Project impl.'!$A$1:$F$202,4,FALSE))</f>
        <v xml:space="preserve"> </v>
      </c>
      <c r="M12" s="13">
        <f t="shared" si="8"/>
        <v>0</v>
      </c>
      <c r="N12" s="14"/>
      <c r="O12" s="6"/>
      <c r="P12" s="12" t="str">
        <f>IF(O12=""," ",VLOOKUP(C12,'Ceiling - Project impl.'!$A$1:$F$202,5,FALSE))</f>
        <v xml:space="preserve"> </v>
      </c>
      <c r="Q12" s="13">
        <f t="shared" si="9"/>
        <v>0</v>
      </c>
      <c r="R12" s="14"/>
      <c r="S12" s="6"/>
      <c r="T12" s="12" t="str">
        <f>IF(S12=""," ",VLOOKUP(C12,'Ceiling - Project impl.'!$A$1:$F$202,6,FALSE))</f>
        <v xml:space="preserve"> </v>
      </c>
      <c r="U12" s="13">
        <f t="shared" si="10"/>
        <v>0</v>
      </c>
      <c r="V12" s="136">
        <f t="shared" si="11"/>
        <v>0</v>
      </c>
      <c r="W12" s="15">
        <f t="shared" si="12"/>
        <v>0</v>
      </c>
      <c r="Y12" s="6">
        <f t="shared" si="13"/>
        <v>0</v>
      </c>
      <c r="Z12" s="163"/>
      <c r="AA12" s="12" t="str">
        <f>IF(G12=""," ",VLOOKUP(C12,'Ceiling - Project impl.'!$A$1:$F$202,3,FALSE))</f>
        <v xml:space="preserve"> </v>
      </c>
      <c r="AB12" s="13">
        <f t="shared" si="0"/>
        <v>0</v>
      </c>
      <c r="AC12" s="182">
        <f t="shared" si="14"/>
        <v>0</v>
      </c>
      <c r="AD12" s="14"/>
      <c r="AE12" s="6">
        <f t="shared" si="1"/>
        <v>0</v>
      </c>
      <c r="AF12" s="163"/>
      <c r="AG12" s="12" t="str">
        <f>IF(K12=""," ",VLOOKUP(C12,'Ceiling - Project impl.'!$A$1:$F$202,4,FALSE))</f>
        <v xml:space="preserve"> </v>
      </c>
      <c r="AH12" s="13">
        <f t="shared" si="15"/>
        <v>0</v>
      </c>
      <c r="AI12" s="182">
        <f t="shared" si="16"/>
        <v>0</v>
      </c>
      <c r="AJ12" s="14"/>
      <c r="AK12" s="6">
        <f t="shared" si="2"/>
        <v>0</v>
      </c>
      <c r="AL12" s="163"/>
      <c r="AM12" s="12" t="str">
        <f>IF(O12=""," ",VLOOKUP(C12,'Ceiling - Project impl.'!$A$1:$F$202,5,FALSE))</f>
        <v xml:space="preserve"> </v>
      </c>
      <c r="AN12" s="13">
        <f t="shared" si="3"/>
        <v>0</v>
      </c>
      <c r="AO12" s="182">
        <f t="shared" si="17"/>
        <v>0</v>
      </c>
      <c r="AP12" s="14"/>
      <c r="AQ12" s="6">
        <f t="shared" si="4"/>
        <v>0</v>
      </c>
      <c r="AR12" s="163"/>
      <c r="AS12" s="12" t="str">
        <f>IF(S12=""," ",VLOOKUP(C12,'Ceiling - Project impl.'!$A$1:$F$202,6,FALSE))</f>
        <v xml:space="preserve"> </v>
      </c>
      <c r="AT12" s="13">
        <f t="shared" si="5"/>
        <v>0</v>
      </c>
      <c r="AU12" s="182">
        <f t="shared" si="18"/>
        <v>0</v>
      </c>
      <c r="AV12" s="136">
        <f t="shared" si="6"/>
        <v>0</v>
      </c>
      <c r="AW12" s="15">
        <f t="shared" si="19"/>
        <v>0</v>
      </c>
      <c r="AX12" s="183">
        <f t="shared" si="20"/>
        <v>0</v>
      </c>
      <c r="AY12" s="388"/>
      <c r="AZ12" s="388"/>
      <c r="BA12" s="388"/>
    </row>
    <row r="13" spans="1:53" x14ac:dyDescent="0.3">
      <c r="A13" s="71"/>
      <c r="B13" s="11" t="str">
        <f>IF(A13="","",VLOOKUP(A13,'II.Distribution of grant'!$A$6:$E$45,2,FALSE))</f>
        <v/>
      </c>
      <c r="C13" s="11" t="str">
        <f>IF(A13="","",VLOOKUP(A13,'II.Distribution of grant'!$A$6:$E$45,4,FALSE))</f>
        <v/>
      </c>
      <c r="D13" s="11" t="str">
        <f>IF(A13=""," ",VLOOKUP(C13,'Ceiling - Project impl.'!$A$1:$F$202,2,FALSE))</f>
        <v xml:space="preserve"> </v>
      </c>
      <c r="E13" s="6"/>
      <c r="F13" s="6"/>
      <c r="G13" s="6"/>
      <c r="H13" s="12" t="str">
        <f>IF(G13=""," ",VLOOKUP(C13,'Ceiling - Project impl.'!$A$1:$F$202,3,FALSE))</f>
        <v xml:space="preserve"> </v>
      </c>
      <c r="I13" s="13">
        <f t="shared" si="7"/>
        <v>0</v>
      </c>
      <c r="J13" s="14"/>
      <c r="K13" s="6"/>
      <c r="L13" s="12" t="str">
        <f>IF(K13=""," ",VLOOKUP(C13,'Ceiling - Project impl.'!$A$1:$F$202,4,FALSE))</f>
        <v xml:space="preserve"> </v>
      </c>
      <c r="M13" s="13">
        <f t="shared" si="8"/>
        <v>0</v>
      </c>
      <c r="N13" s="14"/>
      <c r="O13" s="6"/>
      <c r="P13" s="12" t="str">
        <f>IF(O13=""," ",VLOOKUP(C13,'Ceiling - Project impl.'!$A$1:$F$202,5,FALSE))</f>
        <v xml:space="preserve"> </v>
      </c>
      <c r="Q13" s="13">
        <f t="shared" si="9"/>
        <v>0</v>
      </c>
      <c r="R13" s="14"/>
      <c r="S13" s="6"/>
      <c r="T13" s="12" t="str">
        <f>IF(S13=""," ",VLOOKUP(C13,'Ceiling - Project impl.'!$A$1:$F$202,6,FALSE))</f>
        <v xml:space="preserve"> </v>
      </c>
      <c r="U13" s="13">
        <f t="shared" si="10"/>
        <v>0</v>
      </c>
      <c r="V13" s="136">
        <f t="shared" si="11"/>
        <v>0</v>
      </c>
      <c r="W13" s="15">
        <f t="shared" si="12"/>
        <v>0</v>
      </c>
      <c r="Y13" s="6">
        <f t="shared" si="13"/>
        <v>0</v>
      </c>
      <c r="Z13" s="163"/>
      <c r="AA13" s="12" t="str">
        <f>IF(G13=""," ",VLOOKUP(C13,'Ceiling - Project impl.'!$A$1:$F$202,3,FALSE))</f>
        <v xml:space="preserve"> </v>
      </c>
      <c r="AB13" s="13">
        <f t="shared" si="0"/>
        <v>0</v>
      </c>
      <c r="AC13" s="182">
        <f t="shared" si="14"/>
        <v>0</v>
      </c>
      <c r="AD13" s="14"/>
      <c r="AE13" s="6">
        <f t="shared" si="1"/>
        <v>0</v>
      </c>
      <c r="AF13" s="163"/>
      <c r="AG13" s="12" t="str">
        <f>IF(K13=""," ",VLOOKUP(C13,'Ceiling - Project impl.'!$A$1:$F$202,4,FALSE))</f>
        <v xml:space="preserve"> </v>
      </c>
      <c r="AH13" s="13">
        <f t="shared" si="15"/>
        <v>0</v>
      </c>
      <c r="AI13" s="182">
        <f t="shared" si="16"/>
        <v>0</v>
      </c>
      <c r="AJ13" s="14"/>
      <c r="AK13" s="6">
        <f t="shared" si="2"/>
        <v>0</v>
      </c>
      <c r="AL13" s="163"/>
      <c r="AM13" s="12" t="str">
        <f>IF(O13=""," ",VLOOKUP(C13,'Ceiling - Project impl.'!$A$1:$F$202,5,FALSE))</f>
        <v xml:space="preserve"> </v>
      </c>
      <c r="AN13" s="13">
        <f t="shared" si="3"/>
        <v>0</v>
      </c>
      <c r="AO13" s="182">
        <f t="shared" si="17"/>
        <v>0</v>
      </c>
      <c r="AP13" s="14"/>
      <c r="AQ13" s="6">
        <f t="shared" si="4"/>
        <v>0</v>
      </c>
      <c r="AR13" s="163"/>
      <c r="AS13" s="12" t="str">
        <f>IF(S13=""," ",VLOOKUP(C13,'Ceiling - Project impl.'!$A$1:$F$202,6,FALSE))</f>
        <v xml:space="preserve"> </v>
      </c>
      <c r="AT13" s="13">
        <f t="shared" si="5"/>
        <v>0</v>
      </c>
      <c r="AU13" s="182">
        <f t="shared" si="18"/>
        <v>0</v>
      </c>
      <c r="AV13" s="136">
        <f t="shared" si="6"/>
        <v>0</v>
      </c>
      <c r="AW13" s="15">
        <f t="shared" si="19"/>
        <v>0</v>
      </c>
      <c r="AX13" s="183">
        <f t="shared" si="20"/>
        <v>0</v>
      </c>
      <c r="AY13" s="388"/>
      <c r="AZ13" s="388"/>
      <c r="BA13" s="388"/>
    </row>
    <row r="14" spans="1:53" x14ac:dyDescent="0.3">
      <c r="A14" s="71"/>
      <c r="B14" s="11" t="str">
        <f>IF(A14="","",VLOOKUP(A14,'II.Distribution of grant'!$A$6:$E$45,2,FALSE))</f>
        <v/>
      </c>
      <c r="C14" s="11" t="str">
        <f>IF(A14="","",VLOOKUP(A14,'II.Distribution of grant'!$A$6:$E$45,4,FALSE))</f>
        <v/>
      </c>
      <c r="D14" s="11" t="str">
        <f>IF(A14=""," ",VLOOKUP(C14,'Ceiling - Project impl.'!$A$1:$F$202,2,FALSE))</f>
        <v xml:space="preserve"> </v>
      </c>
      <c r="E14" s="6"/>
      <c r="F14" s="6"/>
      <c r="G14" s="6"/>
      <c r="H14" s="12" t="str">
        <f>IF(G14=""," ",VLOOKUP(C14,'Ceiling - Project impl.'!$A$1:$F$202,3,FALSE))</f>
        <v xml:space="preserve"> </v>
      </c>
      <c r="I14" s="13">
        <f t="shared" si="7"/>
        <v>0</v>
      </c>
      <c r="J14" s="14"/>
      <c r="K14" s="6"/>
      <c r="L14" s="12" t="str">
        <f>IF(K14=""," ",VLOOKUP(C14,'Ceiling - Project impl.'!$A$1:$F$202,4,FALSE))</f>
        <v xml:space="preserve"> </v>
      </c>
      <c r="M14" s="13">
        <f t="shared" si="8"/>
        <v>0</v>
      </c>
      <c r="N14" s="14"/>
      <c r="O14" s="6"/>
      <c r="P14" s="12" t="str">
        <f>IF(O14=""," ",VLOOKUP(C14,'Ceiling - Project impl.'!$A$1:$F$202,5,FALSE))</f>
        <v xml:space="preserve"> </v>
      </c>
      <c r="Q14" s="13">
        <f t="shared" si="9"/>
        <v>0</v>
      </c>
      <c r="R14" s="14"/>
      <c r="S14" s="6"/>
      <c r="T14" s="12" t="str">
        <f>IF(S14=""," ",VLOOKUP(C14,'Ceiling - Project impl.'!$A$1:$F$202,6,FALSE))</f>
        <v xml:space="preserve"> </v>
      </c>
      <c r="U14" s="13">
        <f t="shared" si="10"/>
        <v>0</v>
      </c>
      <c r="V14" s="136">
        <f t="shared" si="11"/>
        <v>0</v>
      </c>
      <c r="W14" s="15">
        <f t="shared" si="12"/>
        <v>0</v>
      </c>
      <c r="Y14" s="6">
        <f t="shared" si="13"/>
        <v>0</v>
      </c>
      <c r="Z14" s="163"/>
      <c r="AA14" s="12" t="str">
        <f>IF(G14=""," ",VLOOKUP(C14,'Ceiling - Project impl.'!$A$1:$F$202,3,FALSE))</f>
        <v xml:space="preserve"> </v>
      </c>
      <c r="AB14" s="13">
        <f t="shared" si="0"/>
        <v>0</v>
      </c>
      <c r="AC14" s="182">
        <f t="shared" si="14"/>
        <v>0</v>
      </c>
      <c r="AD14" s="14"/>
      <c r="AE14" s="6">
        <f t="shared" si="1"/>
        <v>0</v>
      </c>
      <c r="AF14" s="163"/>
      <c r="AG14" s="12" t="str">
        <f>IF(K14=""," ",VLOOKUP(C14,'Ceiling - Project impl.'!$A$1:$F$202,4,FALSE))</f>
        <v xml:space="preserve"> </v>
      </c>
      <c r="AH14" s="13">
        <f t="shared" si="15"/>
        <v>0</v>
      </c>
      <c r="AI14" s="182">
        <f t="shared" si="16"/>
        <v>0</v>
      </c>
      <c r="AJ14" s="14"/>
      <c r="AK14" s="6">
        <f t="shared" si="2"/>
        <v>0</v>
      </c>
      <c r="AL14" s="163"/>
      <c r="AM14" s="12" t="str">
        <f>IF(O14=""," ",VLOOKUP(C14,'Ceiling - Project impl.'!$A$1:$F$202,5,FALSE))</f>
        <v xml:space="preserve"> </v>
      </c>
      <c r="AN14" s="13">
        <f t="shared" si="3"/>
        <v>0</v>
      </c>
      <c r="AO14" s="182">
        <f t="shared" si="17"/>
        <v>0</v>
      </c>
      <c r="AP14" s="14"/>
      <c r="AQ14" s="6">
        <f t="shared" si="4"/>
        <v>0</v>
      </c>
      <c r="AR14" s="163"/>
      <c r="AS14" s="12" t="str">
        <f>IF(S14=""," ",VLOOKUP(C14,'Ceiling - Project impl.'!$A$1:$F$202,6,FALSE))</f>
        <v xml:space="preserve"> </v>
      </c>
      <c r="AT14" s="13">
        <f t="shared" si="5"/>
        <v>0</v>
      </c>
      <c r="AU14" s="182">
        <f t="shared" si="18"/>
        <v>0</v>
      </c>
      <c r="AV14" s="136">
        <f t="shared" si="6"/>
        <v>0</v>
      </c>
      <c r="AW14" s="15">
        <f t="shared" si="19"/>
        <v>0</v>
      </c>
      <c r="AX14" s="183">
        <f t="shared" si="20"/>
        <v>0</v>
      </c>
      <c r="AY14" s="388"/>
      <c r="AZ14" s="388"/>
      <c r="BA14" s="388"/>
    </row>
    <row r="15" spans="1:53" x14ac:dyDescent="0.3">
      <c r="A15" s="71"/>
      <c r="B15" s="11" t="str">
        <f>IF(A15="","",VLOOKUP(A15,'II.Distribution of grant'!$A$6:$E$45,2,FALSE))</f>
        <v/>
      </c>
      <c r="C15" s="11" t="str">
        <f>IF(A15="","",VLOOKUP(A15,'II.Distribution of grant'!$A$6:$E$45,4,FALSE))</f>
        <v/>
      </c>
      <c r="D15" s="11" t="str">
        <f>IF(A15=""," ",VLOOKUP(C15,'Ceiling - Project impl.'!$A$1:$F$202,2,FALSE))</f>
        <v xml:space="preserve"> </v>
      </c>
      <c r="E15" s="6"/>
      <c r="F15" s="6"/>
      <c r="G15" s="6"/>
      <c r="H15" s="12" t="str">
        <f>IF(G15=""," ",VLOOKUP(C15,'Ceiling - Project impl.'!$A$1:$F$202,3,FALSE))</f>
        <v xml:space="preserve"> </v>
      </c>
      <c r="I15" s="13">
        <f t="shared" si="7"/>
        <v>0</v>
      </c>
      <c r="J15" s="14"/>
      <c r="K15" s="6"/>
      <c r="L15" s="12" t="str">
        <f>IF(K15=""," ",VLOOKUP(C15,'Ceiling - Project impl.'!$A$1:$F$202,4,FALSE))</f>
        <v xml:space="preserve"> </v>
      </c>
      <c r="M15" s="13">
        <f t="shared" si="8"/>
        <v>0</v>
      </c>
      <c r="N15" s="14"/>
      <c r="O15" s="6"/>
      <c r="P15" s="12" t="str">
        <f>IF(O15=""," ",VLOOKUP(C15,'Ceiling - Project impl.'!$A$1:$F$202,5,FALSE))</f>
        <v xml:space="preserve"> </v>
      </c>
      <c r="Q15" s="13">
        <f t="shared" si="9"/>
        <v>0</v>
      </c>
      <c r="R15" s="14"/>
      <c r="S15" s="6"/>
      <c r="T15" s="12" t="str">
        <f>IF(S15=""," ",VLOOKUP(C15,'Ceiling - Project impl.'!$A$1:$F$202,6,FALSE))</f>
        <v xml:space="preserve"> </v>
      </c>
      <c r="U15" s="13">
        <f t="shared" si="10"/>
        <v>0</v>
      </c>
      <c r="V15" s="136">
        <f t="shared" si="11"/>
        <v>0</v>
      </c>
      <c r="W15" s="15">
        <f t="shared" si="12"/>
        <v>0</v>
      </c>
      <c r="Y15" s="6">
        <f t="shared" si="13"/>
        <v>0</v>
      </c>
      <c r="Z15" s="163"/>
      <c r="AA15" s="12" t="str">
        <f>IF(G15=""," ",VLOOKUP(C15,'Ceiling - Project impl.'!$A$1:$F$202,3,FALSE))</f>
        <v xml:space="preserve"> </v>
      </c>
      <c r="AB15" s="13">
        <f t="shared" si="0"/>
        <v>0</v>
      </c>
      <c r="AC15" s="182">
        <f t="shared" si="14"/>
        <v>0</v>
      </c>
      <c r="AD15" s="14"/>
      <c r="AE15" s="6">
        <f t="shared" si="1"/>
        <v>0</v>
      </c>
      <c r="AF15" s="163"/>
      <c r="AG15" s="12" t="str">
        <f>IF(K15=""," ",VLOOKUP(C15,'Ceiling - Project impl.'!$A$1:$F$202,4,FALSE))</f>
        <v xml:space="preserve"> </v>
      </c>
      <c r="AH15" s="13">
        <f t="shared" si="15"/>
        <v>0</v>
      </c>
      <c r="AI15" s="182">
        <f t="shared" si="16"/>
        <v>0</v>
      </c>
      <c r="AJ15" s="14"/>
      <c r="AK15" s="6">
        <f t="shared" si="2"/>
        <v>0</v>
      </c>
      <c r="AL15" s="163"/>
      <c r="AM15" s="12" t="str">
        <f>IF(O15=""," ",VLOOKUP(C15,'Ceiling - Project impl.'!$A$1:$F$202,5,FALSE))</f>
        <v xml:space="preserve"> </v>
      </c>
      <c r="AN15" s="13">
        <f t="shared" si="3"/>
        <v>0</v>
      </c>
      <c r="AO15" s="182">
        <f t="shared" si="17"/>
        <v>0</v>
      </c>
      <c r="AP15" s="14"/>
      <c r="AQ15" s="6">
        <f t="shared" si="4"/>
        <v>0</v>
      </c>
      <c r="AR15" s="163"/>
      <c r="AS15" s="12" t="str">
        <f>IF(S15=""," ",VLOOKUP(C15,'Ceiling - Project impl.'!$A$1:$F$202,6,FALSE))</f>
        <v xml:space="preserve"> </v>
      </c>
      <c r="AT15" s="13">
        <f t="shared" si="5"/>
        <v>0</v>
      </c>
      <c r="AU15" s="182">
        <f t="shared" si="18"/>
        <v>0</v>
      </c>
      <c r="AV15" s="136">
        <f t="shared" si="6"/>
        <v>0</v>
      </c>
      <c r="AW15" s="15">
        <f t="shared" si="19"/>
        <v>0</v>
      </c>
      <c r="AX15" s="183">
        <f t="shared" si="20"/>
        <v>0</v>
      </c>
      <c r="AY15" s="388"/>
      <c r="AZ15" s="388"/>
      <c r="BA15" s="388"/>
    </row>
    <row r="16" spans="1:53" x14ac:dyDescent="0.3">
      <c r="A16" s="71"/>
      <c r="B16" s="11" t="str">
        <f>IF(A16="","",VLOOKUP(A16,'II.Distribution of grant'!$A$6:$E$45,2,FALSE))</f>
        <v/>
      </c>
      <c r="C16" s="11" t="str">
        <f>IF(A16="","",VLOOKUP(A16,'II.Distribution of grant'!$A$6:$E$45,4,FALSE))</f>
        <v/>
      </c>
      <c r="D16" s="11" t="str">
        <f>IF(A16=""," ",VLOOKUP(C16,'Ceiling - Project impl.'!$A$1:$F$202,2,FALSE))</f>
        <v xml:space="preserve"> </v>
      </c>
      <c r="E16" s="6"/>
      <c r="F16" s="6"/>
      <c r="G16" s="6"/>
      <c r="H16" s="12" t="str">
        <f>IF(G16=""," ",VLOOKUP(C16,'Ceiling - Project impl.'!$A$1:$F$202,3,FALSE))</f>
        <v xml:space="preserve"> </v>
      </c>
      <c r="I16" s="13">
        <f t="shared" si="7"/>
        <v>0</v>
      </c>
      <c r="J16" s="14"/>
      <c r="K16" s="6"/>
      <c r="L16" s="12" t="str">
        <f>IF(K16=""," ",VLOOKUP(C16,'Ceiling - Project impl.'!$A$1:$F$202,4,FALSE))</f>
        <v xml:space="preserve"> </v>
      </c>
      <c r="M16" s="13">
        <f t="shared" si="8"/>
        <v>0</v>
      </c>
      <c r="N16" s="14"/>
      <c r="O16" s="6"/>
      <c r="P16" s="12" t="str">
        <f>IF(O16=""," ",VLOOKUP(C16,'Ceiling - Project impl.'!$A$1:$F$202,5,FALSE))</f>
        <v xml:space="preserve"> </v>
      </c>
      <c r="Q16" s="13">
        <f t="shared" si="9"/>
        <v>0</v>
      </c>
      <c r="R16" s="14"/>
      <c r="S16" s="6"/>
      <c r="T16" s="12" t="str">
        <f>IF(S16=""," ",VLOOKUP(C16,'Ceiling - Project impl.'!$A$1:$F$202,6,FALSE))</f>
        <v xml:space="preserve"> </v>
      </c>
      <c r="U16" s="13">
        <f t="shared" si="10"/>
        <v>0</v>
      </c>
      <c r="V16" s="136">
        <f t="shared" si="11"/>
        <v>0</v>
      </c>
      <c r="W16" s="15">
        <f t="shared" si="12"/>
        <v>0</v>
      </c>
      <c r="Y16" s="6">
        <f t="shared" si="13"/>
        <v>0</v>
      </c>
      <c r="Z16" s="163"/>
      <c r="AA16" s="12" t="str">
        <f>IF(G16=""," ",VLOOKUP(C16,'Ceiling - Project impl.'!$A$1:$F$202,3,FALSE))</f>
        <v xml:space="preserve"> </v>
      </c>
      <c r="AB16" s="13">
        <f t="shared" si="0"/>
        <v>0</v>
      </c>
      <c r="AC16" s="182">
        <f t="shared" si="14"/>
        <v>0</v>
      </c>
      <c r="AD16" s="14"/>
      <c r="AE16" s="6">
        <f t="shared" si="1"/>
        <v>0</v>
      </c>
      <c r="AF16" s="163"/>
      <c r="AG16" s="12" t="str">
        <f>IF(K16=""," ",VLOOKUP(C16,'Ceiling - Project impl.'!$A$1:$F$202,4,FALSE))</f>
        <v xml:space="preserve"> </v>
      </c>
      <c r="AH16" s="13">
        <f t="shared" si="15"/>
        <v>0</v>
      </c>
      <c r="AI16" s="182">
        <f t="shared" si="16"/>
        <v>0</v>
      </c>
      <c r="AJ16" s="14"/>
      <c r="AK16" s="6">
        <f t="shared" si="2"/>
        <v>0</v>
      </c>
      <c r="AL16" s="163"/>
      <c r="AM16" s="12" t="str">
        <f>IF(O16=""," ",VLOOKUP(C16,'Ceiling - Project impl.'!$A$1:$F$202,5,FALSE))</f>
        <v xml:space="preserve"> </v>
      </c>
      <c r="AN16" s="13">
        <f t="shared" si="3"/>
        <v>0</v>
      </c>
      <c r="AO16" s="182">
        <f t="shared" si="17"/>
        <v>0</v>
      </c>
      <c r="AP16" s="14"/>
      <c r="AQ16" s="6">
        <f t="shared" si="4"/>
        <v>0</v>
      </c>
      <c r="AR16" s="163"/>
      <c r="AS16" s="12" t="str">
        <f>IF(S16=""," ",VLOOKUP(C16,'Ceiling - Project impl.'!$A$1:$F$202,6,FALSE))</f>
        <v xml:space="preserve"> </v>
      </c>
      <c r="AT16" s="13">
        <f t="shared" si="5"/>
        <v>0</v>
      </c>
      <c r="AU16" s="182">
        <f t="shared" si="18"/>
        <v>0</v>
      </c>
      <c r="AV16" s="136">
        <f t="shared" si="6"/>
        <v>0</v>
      </c>
      <c r="AW16" s="15">
        <f t="shared" si="19"/>
        <v>0</v>
      </c>
      <c r="AX16" s="183">
        <f t="shared" si="20"/>
        <v>0</v>
      </c>
      <c r="AY16" s="388"/>
      <c r="AZ16" s="388"/>
      <c r="BA16" s="388"/>
    </row>
    <row r="17" spans="1:53" x14ac:dyDescent="0.3">
      <c r="A17" s="71"/>
      <c r="B17" s="11" t="str">
        <f>IF(A17="","",VLOOKUP(A17,'II.Distribution of grant'!$A$6:$E$45,2,FALSE))</f>
        <v/>
      </c>
      <c r="C17" s="11" t="str">
        <f>IF(A17="","",VLOOKUP(A17,'II.Distribution of grant'!$A$6:$E$45,4,FALSE))</f>
        <v/>
      </c>
      <c r="D17" s="11" t="str">
        <f>IF(A17=""," ",VLOOKUP(C17,'Ceiling - Project impl.'!$A$1:$F$202,2,FALSE))</f>
        <v xml:space="preserve"> </v>
      </c>
      <c r="E17" s="6"/>
      <c r="F17" s="6"/>
      <c r="G17" s="6"/>
      <c r="H17" s="12" t="str">
        <f>IF(G17=""," ",VLOOKUP(C17,'Ceiling - Project impl.'!$A$1:$F$202,3,FALSE))</f>
        <v xml:space="preserve"> </v>
      </c>
      <c r="I17" s="13">
        <f t="shared" si="7"/>
        <v>0</v>
      </c>
      <c r="J17" s="14"/>
      <c r="K17" s="6"/>
      <c r="L17" s="12" t="str">
        <f>IF(K17=""," ",VLOOKUP(C17,'Ceiling - Project impl.'!$A$1:$F$202,4,FALSE))</f>
        <v xml:space="preserve"> </v>
      </c>
      <c r="M17" s="13">
        <f t="shared" si="8"/>
        <v>0</v>
      </c>
      <c r="N17" s="14"/>
      <c r="O17" s="6"/>
      <c r="P17" s="12" t="str">
        <f>IF(O17=""," ",VLOOKUP(C17,'Ceiling - Project impl.'!$A$1:$F$202,5,FALSE))</f>
        <v xml:space="preserve"> </v>
      </c>
      <c r="Q17" s="13">
        <f t="shared" si="9"/>
        <v>0</v>
      </c>
      <c r="R17" s="14"/>
      <c r="S17" s="6"/>
      <c r="T17" s="12" t="str">
        <f>IF(S17=""," ",VLOOKUP(C17,'Ceiling - Project impl.'!$A$1:$F$202,6,FALSE))</f>
        <v xml:space="preserve"> </v>
      </c>
      <c r="U17" s="13">
        <f t="shared" si="10"/>
        <v>0</v>
      </c>
      <c r="V17" s="136">
        <f t="shared" si="11"/>
        <v>0</v>
      </c>
      <c r="W17" s="15">
        <f t="shared" si="12"/>
        <v>0</v>
      </c>
      <c r="Y17" s="6">
        <f t="shared" si="13"/>
        <v>0</v>
      </c>
      <c r="Z17" s="163"/>
      <c r="AA17" s="12" t="str">
        <f>IF(G17=""," ",VLOOKUP(C17,'Ceiling - Project impl.'!$A$1:$F$202,3,FALSE))</f>
        <v xml:space="preserve"> </v>
      </c>
      <c r="AB17" s="13">
        <f t="shared" si="0"/>
        <v>0</v>
      </c>
      <c r="AC17" s="182">
        <f t="shared" si="14"/>
        <v>0</v>
      </c>
      <c r="AD17" s="14"/>
      <c r="AE17" s="6">
        <f t="shared" si="1"/>
        <v>0</v>
      </c>
      <c r="AF17" s="163"/>
      <c r="AG17" s="12" t="str">
        <f>IF(K17=""," ",VLOOKUP(C17,'Ceiling - Project impl.'!$A$1:$F$202,4,FALSE))</f>
        <v xml:space="preserve"> </v>
      </c>
      <c r="AH17" s="13">
        <f t="shared" si="15"/>
        <v>0</v>
      </c>
      <c r="AI17" s="182">
        <f t="shared" si="16"/>
        <v>0</v>
      </c>
      <c r="AJ17" s="14"/>
      <c r="AK17" s="6">
        <f t="shared" si="2"/>
        <v>0</v>
      </c>
      <c r="AL17" s="163"/>
      <c r="AM17" s="12" t="str">
        <f>IF(O17=""," ",VLOOKUP(C17,'Ceiling - Project impl.'!$A$1:$F$202,5,FALSE))</f>
        <v xml:space="preserve"> </v>
      </c>
      <c r="AN17" s="13">
        <f t="shared" si="3"/>
        <v>0</v>
      </c>
      <c r="AO17" s="182">
        <f t="shared" si="17"/>
        <v>0</v>
      </c>
      <c r="AP17" s="14"/>
      <c r="AQ17" s="6">
        <f t="shared" si="4"/>
        <v>0</v>
      </c>
      <c r="AR17" s="163"/>
      <c r="AS17" s="12" t="str">
        <f>IF(S17=""," ",VLOOKUP(C17,'Ceiling - Project impl.'!$A$1:$F$202,6,FALSE))</f>
        <v xml:space="preserve"> </v>
      </c>
      <c r="AT17" s="13">
        <f t="shared" si="5"/>
        <v>0</v>
      </c>
      <c r="AU17" s="182">
        <f t="shared" si="18"/>
        <v>0</v>
      </c>
      <c r="AV17" s="136">
        <f t="shared" si="6"/>
        <v>0</v>
      </c>
      <c r="AW17" s="15">
        <f t="shared" si="19"/>
        <v>0</v>
      </c>
      <c r="AX17" s="183">
        <f t="shared" si="20"/>
        <v>0</v>
      </c>
      <c r="AY17" s="388"/>
      <c r="AZ17" s="388"/>
      <c r="BA17" s="388"/>
    </row>
    <row r="18" spans="1:53" x14ac:dyDescent="0.3">
      <c r="A18" s="71"/>
      <c r="B18" s="11" t="str">
        <f>IF(A18="","",VLOOKUP(A18,'II.Distribution of grant'!$A$6:$E$45,2,FALSE))</f>
        <v/>
      </c>
      <c r="C18" s="11" t="str">
        <f>IF(A18="","",VLOOKUP(A18,'II.Distribution of grant'!$A$6:$E$45,4,FALSE))</f>
        <v/>
      </c>
      <c r="D18" s="11" t="str">
        <f>IF(A18=""," ",VLOOKUP(C18,'Ceiling - Project impl.'!$A$1:$F$202,2,FALSE))</f>
        <v xml:space="preserve"> </v>
      </c>
      <c r="E18" s="6"/>
      <c r="F18" s="6"/>
      <c r="G18" s="6"/>
      <c r="H18" s="12" t="str">
        <f>IF(G18=""," ",VLOOKUP(C18,'Ceiling - Project impl.'!$A$1:$F$202,3,FALSE))</f>
        <v xml:space="preserve"> </v>
      </c>
      <c r="I18" s="13">
        <f t="shared" si="7"/>
        <v>0</v>
      </c>
      <c r="J18" s="14"/>
      <c r="K18" s="6"/>
      <c r="L18" s="12" t="str">
        <f>IF(K18=""," ",VLOOKUP(C18,'Ceiling - Project impl.'!$A$1:$F$202,4,FALSE))</f>
        <v xml:space="preserve"> </v>
      </c>
      <c r="M18" s="13">
        <f t="shared" si="8"/>
        <v>0</v>
      </c>
      <c r="N18" s="14"/>
      <c r="O18" s="6"/>
      <c r="P18" s="12" t="str">
        <f>IF(O18=""," ",VLOOKUP(C18,'Ceiling - Project impl.'!$A$1:$F$202,5,FALSE))</f>
        <v xml:space="preserve"> </v>
      </c>
      <c r="Q18" s="13">
        <f t="shared" si="9"/>
        <v>0</v>
      </c>
      <c r="R18" s="14"/>
      <c r="S18" s="6"/>
      <c r="T18" s="12" t="str">
        <f>IF(S18=""," ",VLOOKUP(C18,'Ceiling - Project impl.'!$A$1:$F$202,6,FALSE))</f>
        <v xml:space="preserve"> </v>
      </c>
      <c r="U18" s="13">
        <f t="shared" si="10"/>
        <v>0</v>
      </c>
      <c r="V18" s="136">
        <f t="shared" si="11"/>
        <v>0</v>
      </c>
      <c r="W18" s="15">
        <f t="shared" si="12"/>
        <v>0</v>
      </c>
      <c r="Y18" s="6">
        <f t="shared" si="13"/>
        <v>0</v>
      </c>
      <c r="Z18" s="163"/>
      <c r="AA18" s="12" t="str">
        <f>IF(G18=""," ",VLOOKUP(C18,'Ceiling - Project impl.'!$A$1:$F$202,3,FALSE))</f>
        <v xml:space="preserve"> </v>
      </c>
      <c r="AB18" s="13">
        <f t="shared" si="0"/>
        <v>0</v>
      </c>
      <c r="AC18" s="182">
        <f t="shared" si="14"/>
        <v>0</v>
      </c>
      <c r="AD18" s="14"/>
      <c r="AE18" s="6">
        <f t="shared" si="1"/>
        <v>0</v>
      </c>
      <c r="AF18" s="163"/>
      <c r="AG18" s="12" t="str">
        <f>IF(K18=""," ",VLOOKUP(C18,'Ceiling - Project impl.'!$A$1:$F$202,4,FALSE))</f>
        <v xml:space="preserve"> </v>
      </c>
      <c r="AH18" s="13">
        <f t="shared" si="15"/>
        <v>0</v>
      </c>
      <c r="AI18" s="182">
        <f t="shared" si="16"/>
        <v>0</v>
      </c>
      <c r="AJ18" s="14"/>
      <c r="AK18" s="6">
        <f t="shared" si="2"/>
        <v>0</v>
      </c>
      <c r="AL18" s="163"/>
      <c r="AM18" s="12" t="str">
        <f>IF(O18=""," ",VLOOKUP(C18,'Ceiling - Project impl.'!$A$1:$F$202,5,FALSE))</f>
        <v xml:space="preserve"> </v>
      </c>
      <c r="AN18" s="13">
        <f t="shared" si="3"/>
        <v>0</v>
      </c>
      <c r="AO18" s="182">
        <f t="shared" si="17"/>
        <v>0</v>
      </c>
      <c r="AP18" s="14"/>
      <c r="AQ18" s="6">
        <f t="shared" si="4"/>
        <v>0</v>
      </c>
      <c r="AR18" s="163"/>
      <c r="AS18" s="12" t="str">
        <f>IF(S18=""," ",VLOOKUP(C18,'Ceiling - Project impl.'!$A$1:$F$202,6,FALSE))</f>
        <v xml:space="preserve"> </v>
      </c>
      <c r="AT18" s="13">
        <f t="shared" si="5"/>
        <v>0</v>
      </c>
      <c r="AU18" s="182">
        <f t="shared" si="18"/>
        <v>0</v>
      </c>
      <c r="AV18" s="136">
        <f t="shared" si="6"/>
        <v>0</v>
      </c>
      <c r="AW18" s="15">
        <f t="shared" si="19"/>
        <v>0</v>
      </c>
      <c r="AX18" s="183">
        <f t="shared" si="20"/>
        <v>0</v>
      </c>
      <c r="AY18" s="388"/>
      <c r="AZ18" s="388"/>
      <c r="BA18" s="388"/>
    </row>
    <row r="19" spans="1:53" x14ac:dyDescent="0.3">
      <c r="A19" s="71"/>
      <c r="B19" s="11" t="str">
        <f>IF(A19="","",VLOOKUP(A19,'II.Distribution of grant'!$A$6:$E$45,2,FALSE))</f>
        <v/>
      </c>
      <c r="C19" s="11" t="str">
        <f>IF(A19="","",VLOOKUP(A19,'II.Distribution of grant'!$A$6:$E$45,4,FALSE))</f>
        <v/>
      </c>
      <c r="D19" s="11" t="str">
        <f>IF(A19=""," ",VLOOKUP(C19,'Ceiling - Project impl.'!$A$1:$F$202,2,FALSE))</f>
        <v xml:space="preserve"> </v>
      </c>
      <c r="E19" s="6"/>
      <c r="F19" s="6"/>
      <c r="G19" s="6"/>
      <c r="H19" s="12" t="str">
        <f>IF(G19=""," ",VLOOKUP(C19,'Ceiling - Project impl.'!$A$1:$F$202,3,FALSE))</f>
        <v xml:space="preserve"> </v>
      </c>
      <c r="I19" s="13">
        <f t="shared" si="7"/>
        <v>0</v>
      </c>
      <c r="J19" s="14"/>
      <c r="K19" s="6"/>
      <c r="L19" s="12" t="str">
        <f>IF(K19=""," ",VLOOKUP(C19,'Ceiling - Project impl.'!$A$1:$F$202,4,FALSE))</f>
        <v xml:space="preserve"> </v>
      </c>
      <c r="M19" s="13">
        <f t="shared" si="8"/>
        <v>0</v>
      </c>
      <c r="N19" s="14"/>
      <c r="O19" s="6"/>
      <c r="P19" s="12" t="str">
        <f>IF(O19=""," ",VLOOKUP(C19,'Ceiling - Project impl.'!$A$1:$F$202,5,FALSE))</f>
        <v xml:space="preserve"> </v>
      </c>
      <c r="Q19" s="13">
        <f t="shared" si="9"/>
        <v>0</v>
      </c>
      <c r="R19" s="14"/>
      <c r="S19" s="6"/>
      <c r="T19" s="12" t="str">
        <f>IF(S19=""," ",VLOOKUP(C19,'Ceiling - Project impl.'!$A$1:$F$202,6,FALSE))</f>
        <v xml:space="preserve"> </v>
      </c>
      <c r="U19" s="13">
        <f t="shared" si="10"/>
        <v>0</v>
      </c>
      <c r="V19" s="136">
        <f t="shared" si="11"/>
        <v>0</v>
      </c>
      <c r="W19" s="15">
        <f t="shared" si="12"/>
        <v>0</v>
      </c>
      <c r="Y19" s="6">
        <f t="shared" si="13"/>
        <v>0</v>
      </c>
      <c r="Z19" s="163"/>
      <c r="AA19" s="12" t="str">
        <f>IF(G19=""," ",VLOOKUP(C19,'Ceiling - Project impl.'!$A$1:$F$202,3,FALSE))</f>
        <v xml:space="preserve"> </v>
      </c>
      <c r="AB19" s="13">
        <f t="shared" si="0"/>
        <v>0</v>
      </c>
      <c r="AC19" s="182">
        <f t="shared" si="14"/>
        <v>0</v>
      </c>
      <c r="AD19" s="14"/>
      <c r="AE19" s="6">
        <f t="shared" si="1"/>
        <v>0</v>
      </c>
      <c r="AF19" s="163"/>
      <c r="AG19" s="12" t="str">
        <f>IF(K19=""," ",VLOOKUP(C19,'Ceiling - Project impl.'!$A$1:$F$202,4,FALSE))</f>
        <v xml:space="preserve"> </v>
      </c>
      <c r="AH19" s="13">
        <f t="shared" si="15"/>
        <v>0</v>
      </c>
      <c r="AI19" s="182">
        <f t="shared" si="16"/>
        <v>0</v>
      </c>
      <c r="AJ19" s="14"/>
      <c r="AK19" s="6">
        <f t="shared" si="2"/>
        <v>0</v>
      </c>
      <c r="AL19" s="163"/>
      <c r="AM19" s="12" t="str">
        <f>IF(O19=""," ",VLOOKUP(C19,'Ceiling - Project impl.'!$A$1:$F$202,5,FALSE))</f>
        <v xml:space="preserve"> </v>
      </c>
      <c r="AN19" s="13">
        <f t="shared" si="3"/>
        <v>0</v>
      </c>
      <c r="AO19" s="182">
        <f t="shared" si="17"/>
        <v>0</v>
      </c>
      <c r="AP19" s="14"/>
      <c r="AQ19" s="6">
        <f t="shared" si="4"/>
        <v>0</v>
      </c>
      <c r="AR19" s="163"/>
      <c r="AS19" s="12" t="str">
        <f>IF(S19=""," ",VLOOKUP(C19,'Ceiling - Project impl.'!$A$1:$F$202,6,FALSE))</f>
        <v xml:space="preserve"> </v>
      </c>
      <c r="AT19" s="13">
        <f t="shared" si="5"/>
        <v>0</v>
      </c>
      <c r="AU19" s="182">
        <f t="shared" si="18"/>
        <v>0</v>
      </c>
      <c r="AV19" s="136">
        <f t="shared" si="6"/>
        <v>0</v>
      </c>
      <c r="AW19" s="15">
        <f t="shared" si="19"/>
        <v>0</v>
      </c>
      <c r="AX19" s="183">
        <f t="shared" si="20"/>
        <v>0</v>
      </c>
      <c r="AY19" s="388"/>
      <c r="AZ19" s="388"/>
      <c r="BA19" s="388"/>
    </row>
    <row r="20" spans="1:53" x14ac:dyDescent="0.3">
      <c r="A20" s="71"/>
      <c r="B20" s="11" t="str">
        <f>IF(A20="","",VLOOKUP(A20,'II.Distribution of grant'!$A$6:$E$45,2,FALSE))</f>
        <v/>
      </c>
      <c r="C20" s="11" t="str">
        <f>IF(A20="","",VLOOKUP(A20,'II.Distribution of grant'!$A$6:$E$45,4,FALSE))</f>
        <v/>
      </c>
      <c r="D20" s="11" t="str">
        <f>IF(A20=""," ",VLOOKUP(C20,'Ceiling - Project impl.'!$A$1:$F$202,2,FALSE))</f>
        <v xml:space="preserve"> </v>
      </c>
      <c r="E20" s="6"/>
      <c r="F20" s="6"/>
      <c r="G20" s="6"/>
      <c r="H20" s="12" t="str">
        <f>IF(G20=""," ",VLOOKUP(C20,'Ceiling - Project impl.'!$A$1:$F$202,3,FALSE))</f>
        <v xml:space="preserve"> </v>
      </c>
      <c r="I20" s="13">
        <f t="shared" si="7"/>
        <v>0</v>
      </c>
      <c r="J20" s="14"/>
      <c r="K20" s="6"/>
      <c r="L20" s="12" t="str">
        <f>IF(K20=""," ",VLOOKUP(C20,'Ceiling - Project impl.'!$A$1:$F$202,4,FALSE))</f>
        <v xml:space="preserve"> </v>
      </c>
      <c r="M20" s="13">
        <f t="shared" si="8"/>
        <v>0</v>
      </c>
      <c r="N20" s="14"/>
      <c r="O20" s="6"/>
      <c r="P20" s="12" t="str">
        <f>IF(O20=""," ",VLOOKUP(C20,'Ceiling - Project impl.'!$A$1:$F$202,5,FALSE))</f>
        <v xml:space="preserve"> </v>
      </c>
      <c r="Q20" s="13">
        <f t="shared" si="9"/>
        <v>0</v>
      </c>
      <c r="R20" s="14"/>
      <c r="S20" s="6"/>
      <c r="T20" s="12" t="str">
        <f>IF(S20=""," ",VLOOKUP(C20,'Ceiling - Project impl.'!$A$1:$F$202,6,FALSE))</f>
        <v xml:space="preserve"> </v>
      </c>
      <c r="U20" s="13">
        <f t="shared" si="10"/>
        <v>0</v>
      </c>
      <c r="V20" s="136">
        <f t="shared" si="11"/>
        <v>0</v>
      </c>
      <c r="W20" s="15">
        <f t="shared" si="12"/>
        <v>0</v>
      </c>
      <c r="Y20" s="6">
        <f t="shared" si="13"/>
        <v>0</v>
      </c>
      <c r="Z20" s="163"/>
      <c r="AA20" s="12" t="str">
        <f>IF(G20=""," ",VLOOKUP(C20,'Ceiling - Project impl.'!$A$1:$F$202,3,FALSE))</f>
        <v xml:space="preserve"> </v>
      </c>
      <c r="AB20" s="13">
        <f t="shared" si="0"/>
        <v>0</v>
      </c>
      <c r="AC20" s="182">
        <f t="shared" si="14"/>
        <v>0</v>
      </c>
      <c r="AD20" s="14"/>
      <c r="AE20" s="6">
        <f t="shared" si="1"/>
        <v>0</v>
      </c>
      <c r="AF20" s="163"/>
      <c r="AG20" s="12" t="str">
        <f>IF(K20=""," ",VLOOKUP(C20,'Ceiling - Project impl.'!$A$1:$F$202,4,FALSE))</f>
        <v xml:space="preserve"> </v>
      </c>
      <c r="AH20" s="13">
        <f t="shared" si="15"/>
        <v>0</v>
      </c>
      <c r="AI20" s="182">
        <f t="shared" si="16"/>
        <v>0</v>
      </c>
      <c r="AJ20" s="14"/>
      <c r="AK20" s="6">
        <f t="shared" si="2"/>
        <v>0</v>
      </c>
      <c r="AL20" s="163"/>
      <c r="AM20" s="12" t="str">
        <f>IF(O20=""," ",VLOOKUP(C20,'Ceiling - Project impl.'!$A$1:$F$202,5,FALSE))</f>
        <v xml:space="preserve"> </v>
      </c>
      <c r="AN20" s="13">
        <f t="shared" si="3"/>
        <v>0</v>
      </c>
      <c r="AO20" s="182">
        <f t="shared" si="17"/>
        <v>0</v>
      </c>
      <c r="AP20" s="14"/>
      <c r="AQ20" s="6">
        <f t="shared" si="4"/>
        <v>0</v>
      </c>
      <c r="AR20" s="163"/>
      <c r="AS20" s="12" t="str">
        <f>IF(S20=""," ",VLOOKUP(C20,'Ceiling - Project impl.'!$A$1:$F$202,6,FALSE))</f>
        <v xml:space="preserve"> </v>
      </c>
      <c r="AT20" s="13">
        <f t="shared" si="5"/>
        <v>0</v>
      </c>
      <c r="AU20" s="182">
        <f t="shared" si="18"/>
        <v>0</v>
      </c>
      <c r="AV20" s="136">
        <f t="shared" si="6"/>
        <v>0</v>
      </c>
      <c r="AW20" s="15">
        <f t="shared" si="19"/>
        <v>0</v>
      </c>
      <c r="AX20" s="183">
        <f t="shared" si="20"/>
        <v>0</v>
      </c>
      <c r="AY20" s="388"/>
      <c r="AZ20" s="388"/>
      <c r="BA20" s="388"/>
    </row>
    <row r="21" spans="1:53" x14ac:dyDescent="0.3">
      <c r="A21" s="71"/>
      <c r="B21" s="11" t="str">
        <f>IF(A21="","",VLOOKUP(A21,'II.Distribution of grant'!$A$6:$E$45,2,FALSE))</f>
        <v/>
      </c>
      <c r="C21" s="11" t="str">
        <f>IF(A21="","",VLOOKUP(A21,'II.Distribution of grant'!$A$6:$E$45,4,FALSE))</f>
        <v/>
      </c>
      <c r="D21" s="11" t="str">
        <f>IF(A21=""," ",VLOOKUP(C21,'Ceiling - Project impl.'!$A$1:$F$202,2,FALSE))</f>
        <v xml:space="preserve"> </v>
      </c>
      <c r="E21" s="6"/>
      <c r="F21" s="6"/>
      <c r="G21" s="6"/>
      <c r="H21" s="12" t="str">
        <f>IF(G21=""," ",VLOOKUP(C21,'Ceiling - Project impl.'!$A$1:$F$202,3,FALSE))</f>
        <v xml:space="preserve"> </v>
      </c>
      <c r="I21" s="13">
        <f t="shared" si="7"/>
        <v>0</v>
      </c>
      <c r="J21" s="14"/>
      <c r="K21" s="6"/>
      <c r="L21" s="12" t="str">
        <f>IF(K21=""," ",VLOOKUP(C21,'Ceiling - Project impl.'!$A$1:$F$202,4,FALSE))</f>
        <v xml:space="preserve"> </v>
      </c>
      <c r="M21" s="13">
        <f t="shared" si="8"/>
        <v>0</v>
      </c>
      <c r="N21" s="14"/>
      <c r="O21" s="6"/>
      <c r="P21" s="12" t="str">
        <f>IF(O21=""," ",VLOOKUP(C21,'Ceiling - Project impl.'!$A$1:$F$202,5,FALSE))</f>
        <v xml:space="preserve"> </v>
      </c>
      <c r="Q21" s="13">
        <f t="shared" si="9"/>
        <v>0</v>
      </c>
      <c r="R21" s="14"/>
      <c r="S21" s="6"/>
      <c r="T21" s="12" t="str">
        <f>IF(S21=""," ",VLOOKUP(C21,'Ceiling - Project impl.'!$A$1:$F$202,6,FALSE))</f>
        <v xml:space="preserve"> </v>
      </c>
      <c r="U21" s="13">
        <f t="shared" si="10"/>
        <v>0</v>
      </c>
      <c r="V21" s="136">
        <f t="shared" si="11"/>
        <v>0</v>
      </c>
      <c r="W21" s="15">
        <f t="shared" si="12"/>
        <v>0</v>
      </c>
      <c r="Y21" s="6">
        <f t="shared" si="13"/>
        <v>0</v>
      </c>
      <c r="Z21" s="163"/>
      <c r="AA21" s="12" t="str">
        <f>IF(G21=""," ",VLOOKUP(C21,'Ceiling - Project impl.'!$A$1:$F$202,3,FALSE))</f>
        <v xml:space="preserve"> </v>
      </c>
      <c r="AB21" s="13">
        <f t="shared" si="0"/>
        <v>0</v>
      </c>
      <c r="AC21" s="182">
        <f t="shared" si="14"/>
        <v>0</v>
      </c>
      <c r="AD21" s="14"/>
      <c r="AE21" s="6">
        <f t="shared" si="1"/>
        <v>0</v>
      </c>
      <c r="AF21" s="163"/>
      <c r="AG21" s="12" t="str">
        <f>IF(K21=""," ",VLOOKUP(C21,'Ceiling - Project impl.'!$A$1:$F$202,4,FALSE))</f>
        <v xml:space="preserve"> </v>
      </c>
      <c r="AH21" s="13">
        <f t="shared" si="15"/>
        <v>0</v>
      </c>
      <c r="AI21" s="182">
        <f t="shared" si="16"/>
        <v>0</v>
      </c>
      <c r="AJ21" s="14"/>
      <c r="AK21" s="6">
        <f t="shared" si="2"/>
        <v>0</v>
      </c>
      <c r="AL21" s="163"/>
      <c r="AM21" s="12" t="str">
        <f>IF(O21=""," ",VLOOKUP(C21,'Ceiling - Project impl.'!$A$1:$F$202,5,FALSE))</f>
        <v xml:space="preserve"> </v>
      </c>
      <c r="AN21" s="13">
        <f t="shared" si="3"/>
        <v>0</v>
      </c>
      <c r="AO21" s="182">
        <f t="shared" si="17"/>
        <v>0</v>
      </c>
      <c r="AP21" s="14"/>
      <c r="AQ21" s="6">
        <f t="shared" si="4"/>
        <v>0</v>
      </c>
      <c r="AR21" s="163"/>
      <c r="AS21" s="12" t="str">
        <f>IF(S21=""," ",VLOOKUP(C21,'Ceiling - Project impl.'!$A$1:$F$202,6,FALSE))</f>
        <v xml:space="preserve"> </v>
      </c>
      <c r="AT21" s="13">
        <f t="shared" si="5"/>
        <v>0</v>
      </c>
      <c r="AU21" s="182">
        <f t="shared" si="18"/>
        <v>0</v>
      </c>
      <c r="AV21" s="136">
        <f t="shared" si="6"/>
        <v>0</v>
      </c>
      <c r="AW21" s="15">
        <f t="shared" si="19"/>
        <v>0</v>
      </c>
      <c r="AX21" s="183">
        <f t="shared" si="20"/>
        <v>0</v>
      </c>
      <c r="AY21" s="388"/>
      <c r="AZ21" s="388"/>
      <c r="BA21" s="388"/>
    </row>
    <row r="22" spans="1:53" x14ac:dyDescent="0.3">
      <c r="A22" s="71"/>
      <c r="B22" s="11" t="str">
        <f>IF(A22="","",VLOOKUP(A22,'II.Distribution of grant'!$A$6:$E$45,2,FALSE))</f>
        <v/>
      </c>
      <c r="C22" s="11" t="str">
        <f>IF(A22="","",VLOOKUP(A22,'II.Distribution of grant'!$A$6:$E$45,4,FALSE))</f>
        <v/>
      </c>
      <c r="D22" s="11" t="str">
        <f>IF(A22=""," ",VLOOKUP(C22,'Ceiling - Project impl.'!$A$1:$F$202,2,FALSE))</f>
        <v xml:space="preserve"> </v>
      </c>
      <c r="E22" s="6"/>
      <c r="F22" s="6"/>
      <c r="G22" s="6"/>
      <c r="H22" s="12" t="str">
        <f>IF(G22=""," ",VLOOKUP(C22,'Ceiling - Project impl.'!$A$1:$F$202,3,FALSE))</f>
        <v xml:space="preserve"> </v>
      </c>
      <c r="I22" s="13">
        <f t="shared" si="7"/>
        <v>0</v>
      </c>
      <c r="J22" s="14"/>
      <c r="K22" s="6"/>
      <c r="L22" s="12" t="str">
        <f>IF(K22=""," ",VLOOKUP(C22,'Ceiling - Project impl.'!$A$1:$F$202,4,FALSE))</f>
        <v xml:space="preserve"> </v>
      </c>
      <c r="M22" s="13">
        <f t="shared" si="8"/>
        <v>0</v>
      </c>
      <c r="N22" s="14"/>
      <c r="O22" s="6"/>
      <c r="P22" s="12" t="str">
        <f>IF(O22=""," ",VLOOKUP(C22,'Ceiling - Project impl.'!$A$1:$F$202,5,FALSE))</f>
        <v xml:space="preserve"> </v>
      </c>
      <c r="Q22" s="13">
        <f t="shared" si="9"/>
        <v>0</v>
      </c>
      <c r="R22" s="14"/>
      <c r="S22" s="6"/>
      <c r="T22" s="12" t="str">
        <f>IF(S22=""," ",VLOOKUP(C22,'Ceiling - Project impl.'!$A$1:$F$202,6,FALSE))</f>
        <v xml:space="preserve"> </v>
      </c>
      <c r="U22" s="13">
        <f t="shared" si="10"/>
        <v>0</v>
      </c>
      <c r="V22" s="136">
        <f t="shared" si="11"/>
        <v>0</v>
      </c>
      <c r="W22" s="15">
        <f t="shared" si="12"/>
        <v>0</v>
      </c>
      <c r="Y22" s="6">
        <f t="shared" si="13"/>
        <v>0</v>
      </c>
      <c r="Z22" s="163"/>
      <c r="AA22" s="12" t="str">
        <f>IF(G22=""," ",VLOOKUP(C22,'Ceiling - Project impl.'!$A$1:$F$202,3,FALSE))</f>
        <v xml:space="preserve"> </v>
      </c>
      <c r="AB22" s="13">
        <f t="shared" si="0"/>
        <v>0</v>
      </c>
      <c r="AC22" s="182">
        <f t="shared" si="14"/>
        <v>0</v>
      </c>
      <c r="AD22" s="14"/>
      <c r="AE22" s="6">
        <f t="shared" si="1"/>
        <v>0</v>
      </c>
      <c r="AF22" s="163"/>
      <c r="AG22" s="12" t="str">
        <f>IF(K22=""," ",VLOOKUP(C22,'Ceiling - Project impl.'!$A$1:$F$202,4,FALSE))</f>
        <v xml:space="preserve"> </v>
      </c>
      <c r="AH22" s="13">
        <f t="shared" si="15"/>
        <v>0</v>
      </c>
      <c r="AI22" s="182">
        <f t="shared" si="16"/>
        <v>0</v>
      </c>
      <c r="AJ22" s="14"/>
      <c r="AK22" s="6">
        <f t="shared" si="2"/>
        <v>0</v>
      </c>
      <c r="AL22" s="163"/>
      <c r="AM22" s="12" t="str">
        <f>IF(O22=""," ",VLOOKUP(C22,'Ceiling - Project impl.'!$A$1:$F$202,5,FALSE))</f>
        <v xml:space="preserve"> </v>
      </c>
      <c r="AN22" s="13">
        <f t="shared" si="3"/>
        <v>0</v>
      </c>
      <c r="AO22" s="182">
        <f t="shared" si="17"/>
        <v>0</v>
      </c>
      <c r="AP22" s="14"/>
      <c r="AQ22" s="6">
        <f t="shared" si="4"/>
        <v>0</v>
      </c>
      <c r="AR22" s="163"/>
      <c r="AS22" s="12" t="str">
        <f>IF(S22=""," ",VLOOKUP(C22,'Ceiling - Project impl.'!$A$1:$F$202,6,FALSE))</f>
        <v xml:space="preserve"> </v>
      </c>
      <c r="AT22" s="13">
        <f t="shared" si="5"/>
        <v>0</v>
      </c>
      <c r="AU22" s="182">
        <f t="shared" si="18"/>
        <v>0</v>
      </c>
      <c r="AV22" s="136">
        <f t="shared" si="6"/>
        <v>0</v>
      </c>
      <c r="AW22" s="15">
        <f t="shared" si="19"/>
        <v>0</v>
      </c>
      <c r="AX22" s="183">
        <f t="shared" si="20"/>
        <v>0</v>
      </c>
      <c r="AY22" s="388"/>
      <c r="AZ22" s="388"/>
      <c r="BA22" s="388"/>
    </row>
    <row r="23" spans="1:53" x14ac:dyDescent="0.3">
      <c r="A23" s="71"/>
      <c r="B23" s="11" t="str">
        <f>IF(A23="","",VLOOKUP(A23,'II.Distribution of grant'!$A$6:$E$45,2,FALSE))</f>
        <v/>
      </c>
      <c r="C23" s="11" t="str">
        <f>IF(A23="","",VLOOKUP(A23,'II.Distribution of grant'!$A$6:$E$45,4,FALSE))</f>
        <v/>
      </c>
      <c r="D23" s="11" t="str">
        <f>IF(A23=""," ",VLOOKUP(C23,'Ceiling - Project impl.'!$A$1:$F$202,2,FALSE))</f>
        <v xml:space="preserve"> </v>
      </c>
      <c r="E23" s="6"/>
      <c r="F23" s="6"/>
      <c r="G23" s="6"/>
      <c r="H23" s="12" t="str">
        <f>IF(G23=""," ",VLOOKUP(C23,'Ceiling - Project impl.'!$A$1:$F$202,3,FALSE))</f>
        <v xml:space="preserve"> </v>
      </c>
      <c r="I23" s="13">
        <f t="shared" si="7"/>
        <v>0</v>
      </c>
      <c r="J23" s="14"/>
      <c r="K23" s="6"/>
      <c r="L23" s="12" t="str">
        <f>IF(K23=""," ",VLOOKUP(C23,'Ceiling - Project impl.'!$A$1:$F$202,4,FALSE))</f>
        <v xml:space="preserve"> </v>
      </c>
      <c r="M23" s="13">
        <f t="shared" si="8"/>
        <v>0</v>
      </c>
      <c r="N23" s="14"/>
      <c r="O23" s="6"/>
      <c r="P23" s="12" t="str">
        <f>IF(O23=""," ",VLOOKUP(C23,'Ceiling - Project impl.'!$A$1:$F$202,5,FALSE))</f>
        <v xml:space="preserve"> </v>
      </c>
      <c r="Q23" s="13">
        <f t="shared" si="9"/>
        <v>0</v>
      </c>
      <c r="R23" s="14"/>
      <c r="S23" s="6"/>
      <c r="T23" s="12" t="str">
        <f>IF(S23=""," ",VLOOKUP(C23,'Ceiling - Project impl.'!$A$1:$F$202,6,FALSE))</f>
        <v xml:space="preserve"> </v>
      </c>
      <c r="U23" s="13">
        <f t="shared" si="10"/>
        <v>0</v>
      </c>
      <c r="V23" s="136">
        <f t="shared" si="11"/>
        <v>0</v>
      </c>
      <c r="W23" s="15">
        <f t="shared" si="12"/>
        <v>0</v>
      </c>
      <c r="Y23" s="6">
        <f t="shared" si="13"/>
        <v>0</v>
      </c>
      <c r="Z23" s="163"/>
      <c r="AA23" s="12" t="str">
        <f>IF(G23=""," ",VLOOKUP(C23,'Ceiling - Project impl.'!$A$1:$F$202,3,FALSE))</f>
        <v xml:space="preserve"> </v>
      </c>
      <c r="AB23" s="13">
        <f t="shared" si="0"/>
        <v>0</v>
      </c>
      <c r="AC23" s="182">
        <f t="shared" si="14"/>
        <v>0</v>
      </c>
      <c r="AD23" s="14"/>
      <c r="AE23" s="6">
        <f t="shared" si="1"/>
        <v>0</v>
      </c>
      <c r="AF23" s="163"/>
      <c r="AG23" s="12" t="str">
        <f>IF(K23=""," ",VLOOKUP(C23,'Ceiling - Project impl.'!$A$1:$F$202,4,FALSE))</f>
        <v xml:space="preserve"> </v>
      </c>
      <c r="AH23" s="13">
        <f t="shared" si="15"/>
        <v>0</v>
      </c>
      <c r="AI23" s="182">
        <f t="shared" si="16"/>
        <v>0</v>
      </c>
      <c r="AJ23" s="14"/>
      <c r="AK23" s="6">
        <f t="shared" si="2"/>
        <v>0</v>
      </c>
      <c r="AL23" s="163"/>
      <c r="AM23" s="12" t="str">
        <f>IF(O23=""," ",VLOOKUP(C23,'Ceiling - Project impl.'!$A$1:$F$202,5,FALSE))</f>
        <v xml:space="preserve"> </v>
      </c>
      <c r="AN23" s="13">
        <f t="shared" si="3"/>
        <v>0</v>
      </c>
      <c r="AO23" s="182">
        <f t="shared" si="17"/>
        <v>0</v>
      </c>
      <c r="AP23" s="14"/>
      <c r="AQ23" s="6">
        <f t="shared" si="4"/>
        <v>0</v>
      </c>
      <c r="AR23" s="163"/>
      <c r="AS23" s="12" t="str">
        <f>IF(S23=""," ",VLOOKUP(C23,'Ceiling - Project impl.'!$A$1:$F$202,6,FALSE))</f>
        <v xml:space="preserve"> </v>
      </c>
      <c r="AT23" s="13">
        <f t="shared" si="5"/>
        <v>0</v>
      </c>
      <c r="AU23" s="182">
        <f t="shared" si="18"/>
        <v>0</v>
      </c>
      <c r="AV23" s="136">
        <f t="shared" si="6"/>
        <v>0</v>
      </c>
      <c r="AW23" s="15">
        <f t="shared" si="19"/>
        <v>0</v>
      </c>
      <c r="AX23" s="183">
        <f t="shared" si="20"/>
        <v>0</v>
      </c>
      <c r="AY23" s="388"/>
      <c r="AZ23" s="388"/>
      <c r="BA23" s="388"/>
    </row>
    <row r="24" spans="1:53" x14ac:dyDescent="0.3">
      <c r="A24" s="71"/>
      <c r="B24" s="11" t="str">
        <f>IF(A24="","",VLOOKUP(A24,'II.Distribution of grant'!$A$6:$E$45,2,FALSE))</f>
        <v/>
      </c>
      <c r="C24" s="11" t="str">
        <f>IF(A24="","",VLOOKUP(A24,'II.Distribution of grant'!$A$6:$E$45,4,FALSE))</f>
        <v/>
      </c>
      <c r="D24" s="11" t="str">
        <f>IF(A24=""," ",VLOOKUP(C24,'Ceiling - Project impl.'!$A$1:$F$202,2,FALSE))</f>
        <v xml:space="preserve"> </v>
      </c>
      <c r="E24" s="6"/>
      <c r="F24" s="6"/>
      <c r="G24" s="6"/>
      <c r="H24" s="12" t="str">
        <f>IF(G24=""," ",VLOOKUP(C24,'Ceiling - Project impl.'!$A$1:$F$202,3,FALSE))</f>
        <v xml:space="preserve"> </v>
      </c>
      <c r="I24" s="13">
        <f t="shared" si="7"/>
        <v>0</v>
      </c>
      <c r="J24" s="14"/>
      <c r="K24" s="6"/>
      <c r="L24" s="12" t="str">
        <f>IF(K24=""," ",VLOOKUP(C24,'Ceiling - Project impl.'!$A$1:$F$202,4,FALSE))</f>
        <v xml:space="preserve"> </v>
      </c>
      <c r="M24" s="13">
        <f t="shared" si="8"/>
        <v>0</v>
      </c>
      <c r="N24" s="14"/>
      <c r="O24" s="6"/>
      <c r="P24" s="12" t="str">
        <f>IF(O24=""," ",VLOOKUP(C24,'Ceiling - Project impl.'!$A$1:$F$202,5,FALSE))</f>
        <v xml:space="preserve"> </v>
      </c>
      <c r="Q24" s="13">
        <f t="shared" si="9"/>
        <v>0</v>
      </c>
      <c r="R24" s="14"/>
      <c r="S24" s="6"/>
      <c r="T24" s="12" t="str">
        <f>IF(S24=""," ",VLOOKUP(C24,'Ceiling - Project impl.'!$A$1:$F$202,6,FALSE))</f>
        <v xml:space="preserve"> </v>
      </c>
      <c r="U24" s="13">
        <f t="shared" si="10"/>
        <v>0</v>
      </c>
      <c r="V24" s="136">
        <f t="shared" si="11"/>
        <v>0</v>
      </c>
      <c r="W24" s="15">
        <f t="shared" si="12"/>
        <v>0</v>
      </c>
      <c r="Y24" s="6">
        <f t="shared" si="13"/>
        <v>0</v>
      </c>
      <c r="Z24" s="163"/>
      <c r="AA24" s="12" t="str">
        <f>IF(G24=""," ",VLOOKUP(C24,'Ceiling - Project impl.'!$A$1:$F$202,3,FALSE))</f>
        <v xml:space="preserve"> </v>
      </c>
      <c r="AB24" s="13">
        <f t="shared" si="0"/>
        <v>0</v>
      </c>
      <c r="AC24" s="182">
        <f t="shared" si="14"/>
        <v>0</v>
      </c>
      <c r="AD24" s="14"/>
      <c r="AE24" s="6">
        <f t="shared" si="1"/>
        <v>0</v>
      </c>
      <c r="AF24" s="163"/>
      <c r="AG24" s="12" t="str">
        <f>IF(K24=""," ",VLOOKUP(C24,'Ceiling - Project impl.'!$A$1:$F$202,4,FALSE))</f>
        <v xml:space="preserve"> </v>
      </c>
      <c r="AH24" s="13">
        <f t="shared" si="15"/>
        <v>0</v>
      </c>
      <c r="AI24" s="182">
        <f t="shared" si="16"/>
        <v>0</v>
      </c>
      <c r="AJ24" s="14"/>
      <c r="AK24" s="6">
        <f t="shared" si="2"/>
        <v>0</v>
      </c>
      <c r="AL24" s="163"/>
      <c r="AM24" s="12" t="str">
        <f>IF(O24=""," ",VLOOKUP(C24,'Ceiling - Project impl.'!$A$1:$F$202,5,FALSE))</f>
        <v xml:space="preserve"> </v>
      </c>
      <c r="AN24" s="13">
        <f t="shared" si="3"/>
        <v>0</v>
      </c>
      <c r="AO24" s="182">
        <f t="shared" si="17"/>
        <v>0</v>
      </c>
      <c r="AP24" s="14"/>
      <c r="AQ24" s="6">
        <f t="shared" si="4"/>
        <v>0</v>
      </c>
      <c r="AR24" s="163"/>
      <c r="AS24" s="12" t="str">
        <f>IF(S24=""," ",VLOOKUP(C24,'Ceiling - Project impl.'!$A$1:$F$202,6,FALSE))</f>
        <v xml:space="preserve"> </v>
      </c>
      <c r="AT24" s="13">
        <f t="shared" si="5"/>
        <v>0</v>
      </c>
      <c r="AU24" s="182">
        <f t="shared" si="18"/>
        <v>0</v>
      </c>
      <c r="AV24" s="136">
        <f t="shared" si="6"/>
        <v>0</v>
      </c>
      <c r="AW24" s="15">
        <f t="shared" si="19"/>
        <v>0</v>
      </c>
      <c r="AX24" s="183">
        <f t="shared" si="20"/>
        <v>0</v>
      </c>
      <c r="AY24" s="388"/>
      <c r="AZ24" s="388"/>
      <c r="BA24" s="388"/>
    </row>
    <row r="25" spans="1:53" x14ac:dyDescent="0.3">
      <c r="A25" s="71"/>
      <c r="B25" s="11" t="str">
        <f>IF(A25="","",VLOOKUP(A25,'II.Distribution of grant'!$A$6:$E$45,2,FALSE))</f>
        <v/>
      </c>
      <c r="C25" s="11" t="str">
        <f>IF(A25="","",VLOOKUP(A25,'II.Distribution of grant'!$A$6:$E$45,4,FALSE))</f>
        <v/>
      </c>
      <c r="D25" s="11" t="str">
        <f>IF(A25=""," ",VLOOKUP(C25,'Ceiling - Project impl.'!$A$1:$F$202,2,FALSE))</f>
        <v xml:space="preserve"> </v>
      </c>
      <c r="E25" s="6"/>
      <c r="F25" s="6"/>
      <c r="G25" s="6"/>
      <c r="H25" s="12" t="str">
        <f>IF(G25=""," ",VLOOKUP(C25,'Ceiling - Project impl.'!$A$1:$F$202,3,FALSE))</f>
        <v xml:space="preserve"> </v>
      </c>
      <c r="I25" s="13">
        <f t="shared" si="7"/>
        <v>0</v>
      </c>
      <c r="J25" s="14"/>
      <c r="K25" s="6"/>
      <c r="L25" s="12" t="str">
        <f>IF(K25=""," ",VLOOKUP(C25,'Ceiling - Project impl.'!$A$1:$F$202,4,FALSE))</f>
        <v xml:space="preserve"> </v>
      </c>
      <c r="M25" s="13">
        <f t="shared" si="8"/>
        <v>0</v>
      </c>
      <c r="N25" s="14"/>
      <c r="O25" s="6"/>
      <c r="P25" s="12" t="str">
        <f>IF(O25=""," ",VLOOKUP(C25,'Ceiling - Project impl.'!$A$1:$F$202,5,FALSE))</f>
        <v xml:space="preserve"> </v>
      </c>
      <c r="Q25" s="13">
        <f t="shared" si="9"/>
        <v>0</v>
      </c>
      <c r="R25" s="14"/>
      <c r="S25" s="6"/>
      <c r="T25" s="12" t="str">
        <f>IF(S25=""," ",VLOOKUP(C25,'Ceiling - Project impl.'!$A$1:$F$202,6,FALSE))</f>
        <v xml:space="preserve"> </v>
      </c>
      <c r="U25" s="13">
        <f t="shared" si="10"/>
        <v>0</v>
      </c>
      <c r="V25" s="136">
        <f t="shared" si="11"/>
        <v>0</v>
      </c>
      <c r="W25" s="15">
        <f t="shared" si="12"/>
        <v>0</v>
      </c>
      <c r="Y25" s="6">
        <f t="shared" si="13"/>
        <v>0</v>
      </c>
      <c r="Z25" s="163"/>
      <c r="AA25" s="12" t="str">
        <f>IF(G25=""," ",VLOOKUP(C25,'Ceiling - Project impl.'!$A$1:$F$202,3,FALSE))</f>
        <v xml:space="preserve"> </v>
      </c>
      <c r="AB25" s="13">
        <f t="shared" si="0"/>
        <v>0</v>
      </c>
      <c r="AC25" s="182">
        <f t="shared" si="14"/>
        <v>0</v>
      </c>
      <c r="AD25" s="14"/>
      <c r="AE25" s="6">
        <f t="shared" si="1"/>
        <v>0</v>
      </c>
      <c r="AF25" s="163"/>
      <c r="AG25" s="12" t="str">
        <f>IF(K25=""," ",VLOOKUP(C25,'Ceiling - Project impl.'!$A$1:$F$202,4,FALSE))</f>
        <v xml:space="preserve"> </v>
      </c>
      <c r="AH25" s="13">
        <f t="shared" si="15"/>
        <v>0</v>
      </c>
      <c r="AI25" s="182">
        <f t="shared" si="16"/>
        <v>0</v>
      </c>
      <c r="AJ25" s="14"/>
      <c r="AK25" s="6">
        <f t="shared" si="2"/>
        <v>0</v>
      </c>
      <c r="AL25" s="163"/>
      <c r="AM25" s="12" t="str">
        <f>IF(O25=""," ",VLOOKUP(C25,'Ceiling - Project impl.'!$A$1:$F$202,5,FALSE))</f>
        <v xml:space="preserve"> </v>
      </c>
      <c r="AN25" s="13">
        <f t="shared" si="3"/>
        <v>0</v>
      </c>
      <c r="AO25" s="182">
        <f t="shared" si="17"/>
        <v>0</v>
      </c>
      <c r="AP25" s="14"/>
      <c r="AQ25" s="6">
        <f t="shared" si="4"/>
        <v>0</v>
      </c>
      <c r="AR25" s="163"/>
      <c r="AS25" s="12" t="str">
        <f>IF(S25=""," ",VLOOKUP(C25,'Ceiling - Project impl.'!$A$1:$F$202,6,FALSE))</f>
        <v xml:space="preserve"> </v>
      </c>
      <c r="AT25" s="13">
        <f t="shared" si="5"/>
        <v>0</v>
      </c>
      <c r="AU25" s="182">
        <f t="shared" si="18"/>
        <v>0</v>
      </c>
      <c r="AV25" s="136">
        <f t="shared" si="6"/>
        <v>0</v>
      </c>
      <c r="AW25" s="15">
        <f t="shared" si="19"/>
        <v>0</v>
      </c>
      <c r="AX25" s="183">
        <f t="shared" si="20"/>
        <v>0</v>
      </c>
      <c r="AY25" s="388"/>
      <c r="AZ25" s="388"/>
      <c r="BA25" s="388"/>
    </row>
    <row r="26" spans="1:53" x14ac:dyDescent="0.3">
      <c r="A26" s="71"/>
      <c r="B26" s="11" t="str">
        <f>IF(A26="","",VLOOKUP(A26,'II.Distribution of grant'!$A$6:$E$45,2,FALSE))</f>
        <v/>
      </c>
      <c r="C26" s="11" t="str">
        <f>IF(A26="","",VLOOKUP(A26,'II.Distribution of grant'!$A$6:$E$45,4,FALSE))</f>
        <v/>
      </c>
      <c r="D26" s="11" t="str">
        <f>IF(A26=""," ",VLOOKUP(C26,'Ceiling - Project impl.'!$A$1:$F$202,2,FALSE))</f>
        <v xml:space="preserve"> </v>
      </c>
      <c r="E26" s="6"/>
      <c r="F26" s="6"/>
      <c r="G26" s="6"/>
      <c r="H26" s="12" t="str">
        <f>IF(G26=""," ",VLOOKUP(C26,'Ceiling - Project impl.'!$A$1:$F$202,3,FALSE))</f>
        <v xml:space="preserve"> </v>
      </c>
      <c r="I26" s="13">
        <f t="shared" si="7"/>
        <v>0</v>
      </c>
      <c r="J26" s="14"/>
      <c r="K26" s="6"/>
      <c r="L26" s="12" t="str">
        <f>IF(K26=""," ",VLOOKUP(C26,'Ceiling - Project impl.'!$A$1:$F$202,4,FALSE))</f>
        <v xml:space="preserve"> </v>
      </c>
      <c r="M26" s="13">
        <f t="shared" si="8"/>
        <v>0</v>
      </c>
      <c r="N26" s="14"/>
      <c r="O26" s="6"/>
      <c r="P26" s="12" t="str">
        <f>IF(O26=""," ",VLOOKUP(C26,'Ceiling - Project impl.'!$A$1:$F$202,5,FALSE))</f>
        <v xml:space="preserve"> </v>
      </c>
      <c r="Q26" s="13">
        <f t="shared" si="9"/>
        <v>0</v>
      </c>
      <c r="R26" s="14"/>
      <c r="S26" s="6"/>
      <c r="T26" s="12" t="str">
        <f>IF(S26=""," ",VLOOKUP(C26,'Ceiling - Project impl.'!$A$1:$F$202,6,FALSE))</f>
        <v xml:space="preserve"> </v>
      </c>
      <c r="U26" s="13">
        <f t="shared" si="10"/>
        <v>0</v>
      </c>
      <c r="V26" s="136">
        <f t="shared" si="11"/>
        <v>0</v>
      </c>
      <c r="W26" s="15">
        <f t="shared" si="12"/>
        <v>0</v>
      </c>
      <c r="Y26" s="6">
        <f t="shared" si="13"/>
        <v>0</v>
      </c>
      <c r="Z26" s="163"/>
      <c r="AA26" s="12" t="str">
        <f>IF(G26=""," ",VLOOKUP(C26,'Ceiling - Project impl.'!$A$1:$F$202,3,FALSE))</f>
        <v xml:space="preserve"> </v>
      </c>
      <c r="AB26" s="13">
        <f t="shared" si="0"/>
        <v>0</v>
      </c>
      <c r="AC26" s="182">
        <f t="shared" si="14"/>
        <v>0</v>
      </c>
      <c r="AD26" s="14"/>
      <c r="AE26" s="6">
        <f t="shared" si="1"/>
        <v>0</v>
      </c>
      <c r="AF26" s="163"/>
      <c r="AG26" s="12" t="str">
        <f>IF(K26=""," ",VLOOKUP(C26,'Ceiling - Project impl.'!$A$1:$F$202,4,FALSE))</f>
        <v xml:space="preserve"> </v>
      </c>
      <c r="AH26" s="13">
        <f t="shared" si="15"/>
        <v>0</v>
      </c>
      <c r="AI26" s="182">
        <f t="shared" si="16"/>
        <v>0</v>
      </c>
      <c r="AJ26" s="14"/>
      <c r="AK26" s="6">
        <f t="shared" si="2"/>
        <v>0</v>
      </c>
      <c r="AL26" s="163"/>
      <c r="AM26" s="12" t="str">
        <f>IF(O26=""," ",VLOOKUP(C26,'Ceiling - Project impl.'!$A$1:$F$202,5,FALSE))</f>
        <v xml:space="preserve"> </v>
      </c>
      <c r="AN26" s="13">
        <f t="shared" si="3"/>
        <v>0</v>
      </c>
      <c r="AO26" s="182">
        <f t="shared" si="17"/>
        <v>0</v>
      </c>
      <c r="AP26" s="14"/>
      <c r="AQ26" s="6">
        <f t="shared" si="4"/>
        <v>0</v>
      </c>
      <c r="AR26" s="163"/>
      <c r="AS26" s="12" t="str">
        <f>IF(S26=""," ",VLOOKUP(C26,'Ceiling - Project impl.'!$A$1:$F$202,6,FALSE))</f>
        <v xml:space="preserve"> </v>
      </c>
      <c r="AT26" s="13">
        <f t="shared" si="5"/>
        <v>0</v>
      </c>
      <c r="AU26" s="182">
        <f t="shared" si="18"/>
        <v>0</v>
      </c>
      <c r="AV26" s="136">
        <f t="shared" si="6"/>
        <v>0</v>
      </c>
      <c r="AW26" s="15">
        <f t="shared" si="19"/>
        <v>0</v>
      </c>
      <c r="AX26" s="183">
        <f t="shared" si="20"/>
        <v>0</v>
      </c>
      <c r="AY26" s="388"/>
      <c r="AZ26" s="388"/>
      <c r="BA26" s="388"/>
    </row>
    <row r="27" spans="1:53" x14ac:dyDescent="0.3">
      <c r="A27" s="71"/>
      <c r="B27" s="11" t="str">
        <f>IF(A27="","",VLOOKUP(A27,'II.Distribution of grant'!$A$6:$E$45,2,FALSE))</f>
        <v/>
      </c>
      <c r="C27" s="11" t="str">
        <f>IF(A27="","",VLOOKUP(A27,'II.Distribution of grant'!$A$6:$E$45,4,FALSE))</f>
        <v/>
      </c>
      <c r="D27" s="11" t="str">
        <f>IF(A27=""," ",VLOOKUP(C27,'Ceiling - Project impl.'!$A$1:$F$202,2,FALSE))</f>
        <v xml:space="preserve"> </v>
      </c>
      <c r="E27" s="6"/>
      <c r="F27" s="6"/>
      <c r="G27" s="6"/>
      <c r="H27" s="12" t="str">
        <f>IF(G27=""," ",VLOOKUP(C27,'Ceiling - Project impl.'!$A$1:$F$202,3,FALSE))</f>
        <v xml:space="preserve"> </v>
      </c>
      <c r="I27" s="13">
        <f t="shared" si="7"/>
        <v>0</v>
      </c>
      <c r="J27" s="14"/>
      <c r="K27" s="6"/>
      <c r="L27" s="12" t="str">
        <f>IF(K27=""," ",VLOOKUP(C27,'Ceiling - Project impl.'!$A$1:$F$202,4,FALSE))</f>
        <v xml:space="preserve"> </v>
      </c>
      <c r="M27" s="13">
        <f t="shared" si="8"/>
        <v>0</v>
      </c>
      <c r="N27" s="14"/>
      <c r="O27" s="6"/>
      <c r="P27" s="12" t="str">
        <f>IF(O27=""," ",VLOOKUP(C27,'Ceiling - Project impl.'!$A$1:$F$202,5,FALSE))</f>
        <v xml:space="preserve"> </v>
      </c>
      <c r="Q27" s="13">
        <f t="shared" si="9"/>
        <v>0</v>
      </c>
      <c r="R27" s="14"/>
      <c r="S27" s="6"/>
      <c r="T27" s="12" t="str">
        <f>IF(S27=""," ",VLOOKUP(C27,'Ceiling - Project impl.'!$A$1:$F$202,6,FALSE))</f>
        <v xml:space="preserve"> </v>
      </c>
      <c r="U27" s="13">
        <f t="shared" si="10"/>
        <v>0</v>
      </c>
      <c r="V27" s="136">
        <f t="shared" si="11"/>
        <v>0</v>
      </c>
      <c r="W27" s="15">
        <f t="shared" si="12"/>
        <v>0</v>
      </c>
      <c r="Y27" s="6">
        <f t="shared" si="13"/>
        <v>0</v>
      </c>
      <c r="Z27" s="163"/>
      <c r="AA27" s="12" t="str">
        <f>IF(G27=""," ",VLOOKUP(C27,'Ceiling - Project impl.'!$A$1:$F$202,3,FALSE))</f>
        <v xml:space="preserve"> </v>
      </c>
      <c r="AB27" s="13">
        <f t="shared" si="0"/>
        <v>0</v>
      </c>
      <c r="AC27" s="182">
        <f t="shared" si="14"/>
        <v>0</v>
      </c>
      <c r="AD27" s="14"/>
      <c r="AE27" s="6">
        <f t="shared" si="1"/>
        <v>0</v>
      </c>
      <c r="AF27" s="163"/>
      <c r="AG27" s="12" t="str">
        <f>IF(K27=""," ",VLOOKUP(C27,'Ceiling - Project impl.'!$A$1:$F$202,4,FALSE))</f>
        <v xml:space="preserve"> </v>
      </c>
      <c r="AH27" s="13">
        <f t="shared" si="15"/>
        <v>0</v>
      </c>
      <c r="AI27" s="182">
        <f t="shared" si="16"/>
        <v>0</v>
      </c>
      <c r="AJ27" s="14"/>
      <c r="AK27" s="6">
        <f t="shared" si="2"/>
        <v>0</v>
      </c>
      <c r="AL27" s="163"/>
      <c r="AM27" s="12" t="str">
        <f>IF(O27=""," ",VLOOKUP(C27,'Ceiling - Project impl.'!$A$1:$F$202,5,FALSE))</f>
        <v xml:space="preserve"> </v>
      </c>
      <c r="AN27" s="13">
        <f t="shared" si="3"/>
        <v>0</v>
      </c>
      <c r="AO27" s="182">
        <f t="shared" si="17"/>
        <v>0</v>
      </c>
      <c r="AP27" s="14"/>
      <c r="AQ27" s="6">
        <f t="shared" si="4"/>
        <v>0</v>
      </c>
      <c r="AR27" s="163"/>
      <c r="AS27" s="12" t="str">
        <f>IF(S27=""," ",VLOOKUP(C27,'Ceiling - Project impl.'!$A$1:$F$202,6,FALSE))</f>
        <v xml:space="preserve"> </v>
      </c>
      <c r="AT27" s="13">
        <f t="shared" si="5"/>
        <v>0</v>
      </c>
      <c r="AU27" s="182">
        <f t="shared" si="18"/>
        <v>0</v>
      </c>
      <c r="AV27" s="136">
        <f t="shared" si="6"/>
        <v>0</v>
      </c>
      <c r="AW27" s="15">
        <f t="shared" si="19"/>
        <v>0</v>
      </c>
      <c r="AX27" s="183">
        <f t="shared" si="20"/>
        <v>0</v>
      </c>
      <c r="AY27" s="388"/>
      <c r="AZ27" s="388"/>
      <c r="BA27" s="388"/>
    </row>
    <row r="28" spans="1:53" x14ac:dyDescent="0.3">
      <c r="A28" s="71"/>
      <c r="B28" s="11" t="str">
        <f>IF(A28="","",VLOOKUP(A28,'II.Distribution of grant'!$A$6:$E$45,2,FALSE))</f>
        <v/>
      </c>
      <c r="C28" s="11" t="str">
        <f>IF(A28="","",VLOOKUP(A28,'II.Distribution of grant'!$A$6:$E$45,4,FALSE))</f>
        <v/>
      </c>
      <c r="D28" s="11" t="str">
        <f>IF(A28=""," ",VLOOKUP(C28,'Ceiling - Project impl.'!$A$1:$F$202,2,FALSE))</f>
        <v xml:space="preserve"> </v>
      </c>
      <c r="E28" s="6"/>
      <c r="F28" s="6"/>
      <c r="G28" s="6"/>
      <c r="H28" s="12" t="str">
        <f>IF(G28=""," ",VLOOKUP(C28,'Ceiling - Project impl.'!$A$1:$F$202,3,FALSE))</f>
        <v xml:space="preserve"> </v>
      </c>
      <c r="I28" s="13">
        <f t="shared" si="7"/>
        <v>0</v>
      </c>
      <c r="J28" s="14"/>
      <c r="K28" s="6"/>
      <c r="L28" s="12" t="str">
        <f>IF(K28=""," ",VLOOKUP(C28,'Ceiling - Project impl.'!$A$1:$F$202,4,FALSE))</f>
        <v xml:space="preserve"> </v>
      </c>
      <c r="M28" s="13">
        <f t="shared" si="8"/>
        <v>0</v>
      </c>
      <c r="N28" s="14"/>
      <c r="O28" s="6"/>
      <c r="P28" s="12" t="str">
        <f>IF(O28=""," ",VLOOKUP(C28,'Ceiling - Project impl.'!$A$1:$F$202,5,FALSE))</f>
        <v xml:space="preserve"> </v>
      </c>
      <c r="Q28" s="13">
        <f t="shared" si="9"/>
        <v>0</v>
      </c>
      <c r="R28" s="14"/>
      <c r="S28" s="6"/>
      <c r="T28" s="12" t="str">
        <f>IF(S28=""," ",VLOOKUP(C28,'Ceiling - Project impl.'!$A$1:$F$202,6,FALSE))</f>
        <v xml:space="preserve"> </v>
      </c>
      <c r="U28" s="13">
        <f t="shared" si="10"/>
        <v>0</v>
      </c>
      <c r="V28" s="136">
        <f t="shared" si="11"/>
        <v>0</v>
      </c>
      <c r="W28" s="15">
        <f t="shared" si="12"/>
        <v>0</v>
      </c>
      <c r="Y28" s="6">
        <f t="shared" si="13"/>
        <v>0</v>
      </c>
      <c r="Z28" s="163"/>
      <c r="AA28" s="12" t="str">
        <f>IF(G28=""," ",VLOOKUP(C28,'Ceiling - Project impl.'!$A$1:$F$202,3,FALSE))</f>
        <v xml:space="preserve"> </v>
      </c>
      <c r="AB28" s="13">
        <f t="shared" si="0"/>
        <v>0</v>
      </c>
      <c r="AC28" s="182">
        <f t="shared" si="14"/>
        <v>0</v>
      </c>
      <c r="AD28" s="14"/>
      <c r="AE28" s="6">
        <f t="shared" si="1"/>
        <v>0</v>
      </c>
      <c r="AF28" s="163"/>
      <c r="AG28" s="12" t="str">
        <f>IF(K28=""," ",VLOOKUP(C28,'Ceiling - Project impl.'!$A$1:$F$202,4,FALSE))</f>
        <v xml:space="preserve"> </v>
      </c>
      <c r="AH28" s="13">
        <f t="shared" si="15"/>
        <v>0</v>
      </c>
      <c r="AI28" s="182">
        <f t="shared" si="16"/>
        <v>0</v>
      </c>
      <c r="AJ28" s="14"/>
      <c r="AK28" s="6">
        <f t="shared" si="2"/>
        <v>0</v>
      </c>
      <c r="AL28" s="163"/>
      <c r="AM28" s="12" t="str">
        <f>IF(O28=""," ",VLOOKUP(C28,'Ceiling - Project impl.'!$A$1:$F$202,5,FALSE))</f>
        <v xml:space="preserve"> </v>
      </c>
      <c r="AN28" s="13">
        <f t="shared" si="3"/>
        <v>0</v>
      </c>
      <c r="AO28" s="182">
        <f t="shared" si="17"/>
        <v>0</v>
      </c>
      <c r="AP28" s="14"/>
      <c r="AQ28" s="6">
        <f t="shared" si="4"/>
        <v>0</v>
      </c>
      <c r="AR28" s="163"/>
      <c r="AS28" s="12" t="str">
        <f>IF(S28=""," ",VLOOKUP(C28,'Ceiling - Project impl.'!$A$1:$F$202,6,FALSE))</f>
        <v xml:space="preserve"> </v>
      </c>
      <c r="AT28" s="13">
        <f t="shared" si="5"/>
        <v>0</v>
      </c>
      <c r="AU28" s="182">
        <f t="shared" si="18"/>
        <v>0</v>
      </c>
      <c r="AV28" s="136">
        <f t="shared" si="6"/>
        <v>0</v>
      </c>
      <c r="AW28" s="15">
        <f t="shared" si="19"/>
        <v>0</v>
      </c>
      <c r="AX28" s="183">
        <f t="shared" si="20"/>
        <v>0</v>
      </c>
      <c r="AY28" s="388"/>
      <c r="AZ28" s="388"/>
      <c r="BA28" s="388"/>
    </row>
    <row r="29" spans="1:53" x14ac:dyDescent="0.3">
      <c r="A29" s="71"/>
      <c r="B29" s="11" t="str">
        <f>IF(A29="","",VLOOKUP(A29,'II.Distribution of grant'!$A$6:$E$45,2,FALSE))</f>
        <v/>
      </c>
      <c r="C29" s="11" t="str">
        <f>IF(A29="","",VLOOKUP(A29,'II.Distribution of grant'!$A$6:$E$45,4,FALSE))</f>
        <v/>
      </c>
      <c r="D29" s="11" t="str">
        <f>IF(A29=""," ",VLOOKUP(C29,'Ceiling - Project impl.'!$A$1:$F$202,2,FALSE))</f>
        <v xml:space="preserve"> </v>
      </c>
      <c r="E29" s="6"/>
      <c r="F29" s="6"/>
      <c r="G29" s="6"/>
      <c r="H29" s="12" t="str">
        <f>IF(G29=""," ",VLOOKUP(C29,'Ceiling - Project impl.'!$A$1:$F$202,3,FALSE))</f>
        <v xml:space="preserve"> </v>
      </c>
      <c r="I29" s="13">
        <f t="shared" si="7"/>
        <v>0</v>
      </c>
      <c r="J29" s="14"/>
      <c r="K29" s="6"/>
      <c r="L29" s="12" t="str">
        <f>IF(K29=""," ",VLOOKUP(C29,'Ceiling - Project impl.'!$A$1:$F$202,4,FALSE))</f>
        <v xml:space="preserve"> </v>
      </c>
      <c r="M29" s="13">
        <f t="shared" si="8"/>
        <v>0</v>
      </c>
      <c r="N29" s="14"/>
      <c r="O29" s="6"/>
      <c r="P29" s="12" t="str">
        <f>IF(O29=""," ",VLOOKUP(C29,'Ceiling - Project impl.'!$A$1:$F$202,5,FALSE))</f>
        <v xml:space="preserve"> </v>
      </c>
      <c r="Q29" s="13">
        <f t="shared" si="9"/>
        <v>0</v>
      </c>
      <c r="R29" s="14"/>
      <c r="S29" s="6"/>
      <c r="T29" s="12" t="str">
        <f>IF(S29=""," ",VLOOKUP(C29,'Ceiling - Project impl.'!$A$1:$F$202,6,FALSE))</f>
        <v xml:space="preserve"> </v>
      </c>
      <c r="U29" s="13">
        <f t="shared" si="10"/>
        <v>0</v>
      </c>
      <c r="V29" s="136">
        <f t="shared" si="11"/>
        <v>0</v>
      </c>
      <c r="W29" s="15">
        <f t="shared" si="12"/>
        <v>0</v>
      </c>
      <c r="Y29" s="6">
        <f t="shared" si="13"/>
        <v>0</v>
      </c>
      <c r="Z29" s="163"/>
      <c r="AA29" s="12" t="str">
        <f>IF(G29=""," ",VLOOKUP(C29,'Ceiling - Project impl.'!$A$1:$F$202,3,FALSE))</f>
        <v xml:space="preserve"> </v>
      </c>
      <c r="AB29" s="13">
        <f t="shared" si="0"/>
        <v>0</v>
      </c>
      <c r="AC29" s="182">
        <f t="shared" si="14"/>
        <v>0</v>
      </c>
      <c r="AD29" s="14"/>
      <c r="AE29" s="6">
        <f t="shared" si="1"/>
        <v>0</v>
      </c>
      <c r="AF29" s="163"/>
      <c r="AG29" s="12" t="str">
        <f>IF(K29=""," ",VLOOKUP(C29,'Ceiling - Project impl.'!$A$1:$F$202,4,FALSE))</f>
        <v xml:space="preserve"> </v>
      </c>
      <c r="AH29" s="13">
        <f t="shared" si="15"/>
        <v>0</v>
      </c>
      <c r="AI29" s="182">
        <f t="shared" si="16"/>
        <v>0</v>
      </c>
      <c r="AJ29" s="14"/>
      <c r="AK29" s="6">
        <f t="shared" si="2"/>
        <v>0</v>
      </c>
      <c r="AL29" s="163"/>
      <c r="AM29" s="12" t="str">
        <f>IF(O29=""," ",VLOOKUP(C29,'Ceiling - Project impl.'!$A$1:$F$202,5,FALSE))</f>
        <v xml:space="preserve"> </v>
      </c>
      <c r="AN29" s="13">
        <f t="shared" si="3"/>
        <v>0</v>
      </c>
      <c r="AO29" s="182">
        <f t="shared" si="17"/>
        <v>0</v>
      </c>
      <c r="AP29" s="14"/>
      <c r="AQ29" s="6">
        <f t="shared" si="4"/>
        <v>0</v>
      </c>
      <c r="AR29" s="163"/>
      <c r="AS29" s="12" t="str">
        <f>IF(S29=""," ",VLOOKUP(C29,'Ceiling - Project impl.'!$A$1:$F$202,6,FALSE))</f>
        <v xml:space="preserve"> </v>
      </c>
      <c r="AT29" s="13">
        <f t="shared" si="5"/>
        <v>0</v>
      </c>
      <c r="AU29" s="182">
        <f t="shared" si="18"/>
        <v>0</v>
      </c>
      <c r="AV29" s="136">
        <f t="shared" si="6"/>
        <v>0</v>
      </c>
      <c r="AW29" s="15">
        <f t="shared" si="19"/>
        <v>0</v>
      </c>
      <c r="AX29" s="183">
        <f t="shared" si="20"/>
        <v>0</v>
      </c>
      <c r="AY29" s="388"/>
      <c r="AZ29" s="388"/>
      <c r="BA29" s="388"/>
    </row>
    <row r="30" spans="1:53" x14ac:dyDescent="0.3">
      <c r="A30" s="71"/>
      <c r="B30" s="11" t="str">
        <f>IF(A30="","",VLOOKUP(A30,'II.Distribution of grant'!$A$6:$E$45,2,FALSE))</f>
        <v/>
      </c>
      <c r="C30" s="11" t="str">
        <f>IF(A30="","",VLOOKUP(A30,'II.Distribution of grant'!$A$6:$E$45,4,FALSE))</f>
        <v/>
      </c>
      <c r="D30" s="11" t="str">
        <f>IF(A30=""," ",VLOOKUP(C30,'Ceiling - Project impl.'!$A$1:$F$202,2,FALSE))</f>
        <v xml:space="preserve"> </v>
      </c>
      <c r="E30" s="6"/>
      <c r="F30" s="6"/>
      <c r="G30" s="6"/>
      <c r="H30" s="12" t="str">
        <f>IF(G30=""," ",VLOOKUP(C30,'Ceiling - Project impl.'!$A$1:$F$202,3,FALSE))</f>
        <v xml:space="preserve"> </v>
      </c>
      <c r="I30" s="13">
        <f t="shared" si="7"/>
        <v>0</v>
      </c>
      <c r="J30" s="14"/>
      <c r="K30" s="6"/>
      <c r="L30" s="12" t="str">
        <f>IF(K30=""," ",VLOOKUP(C30,'Ceiling - Project impl.'!$A$1:$F$202,4,FALSE))</f>
        <v xml:space="preserve"> </v>
      </c>
      <c r="M30" s="13">
        <f t="shared" si="8"/>
        <v>0</v>
      </c>
      <c r="N30" s="14"/>
      <c r="O30" s="6"/>
      <c r="P30" s="12" t="str">
        <f>IF(O30=""," ",VLOOKUP(C30,'Ceiling - Project impl.'!$A$1:$F$202,5,FALSE))</f>
        <v xml:space="preserve"> </v>
      </c>
      <c r="Q30" s="13">
        <f t="shared" si="9"/>
        <v>0</v>
      </c>
      <c r="R30" s="14"/>
      <c r="S30" s="6"/>
      <c r="T30" s="12" t="str">
        <f>IF(S30=""," ",VLOOKUP(C30,'Ceiling - Project impl.'!$A$1:$F$202,6,FALSE))</f>
        <v xml:space="preserve"> </v>
      </c>
      <c r="U30" s="13">
        <f t="shared" si="10"/>
        <v>0</v>
      </c>
      <c r="V30" s="136">
        <f t="shared" si="11"/>
        <v>0</v>
      </c>
      <c r="W30" s="15">
        <f t="shared" si="12"/>
        <v>0</v>
      </c>
      <c r="Y30" s="6">
        <f t="shared" si="13"/>
        <v>0</v>
      </c>
      <c r="Z30" s="163"/>
      <c r="AA30" s="12" t="str">
        <f>IF(G30=""," ",VLOOKUP(C30,'Ceiling - Project impl.'!$A$1:$F$202,3,FALSE))</f>
        <v xml:space="preserve"> </v>
      </c>
      <c r="AB30" s="13">
        <f t="shared" si="0"/>
        <v>0</v>
      </c>
      <c r="AC30" s="182">
        <f t="shared" si="14"/>
        <v>0</v>
      </c>
      <c r="AD30" s="14"/>
      <c r="AE30" s="6">
        <f t="shared" si="1"/>
        <v>0</v>
      </c>
      <c r="AF30" s="163"/>
      <c r="AG30" s="12" t="str">
        <f>IF(K30=""," ",VLOOKUP(C30,'Ceiling - Project impl.'!$A$1:$F$202,4,FALSE))</f>
        <v xml:space="preserve"> </v>
      </c>
      <c r="AH30" s="13">
        <f t="shared" si="15"/>
        <v>0</v>
      </c>
      <c r="AI30" s="182">
        <f t="shared" si="16"/>
        <v>0</v>
      </c>
      <c r="AJ30" s="14"/>
      <c r="AK30" s="6">
        <f t="shared" si="2"/>
        <v>0</v>
      </c>
      <c r="AL30" s="163"/>
      <c r="AM30" s="12" t="str">
        <f>IF(O30=""," ",VLOOKUP(C30,'Ceiling - Project impl.'!$A$1:$F$202,5,FALSE))</f>
        <v xml:space="preserve"> </v>
      </c>
      <c r="AN30" s="13">
        <f t="shared" si="3"/>
        <v>0</v>
      </c>
      <c r="AO30" s="182">
        <f t="shared" si="17"/>
        <v>0</v>
      </c>
      <c r="AP30" s="14"/>
      <c r="AQ30" s="6">
        <f t="shared" si="4"/>
        <v>0</v>
      </c>
      <c r="AR30" s="163"/>
      <c r="AS30" s="12" t="str">
        <f>IF(S30=""," ",VLOOKUP(C30,'Ceiling - Project impl.'!$A$1:$F$202,6,FALSE))</f>
        <v xml:space="preserve"> </v>
      </c>
      <c r="AT30" s="13">
        <f t="shared" si="5"/>
        <v>0</v>
      </c>
      <c r="AU30" s="182">
        <f t="shared" si="18"/>
        <v>0</v>
      </c>
      <c r="AV30" s="136">
        <f t="shared" si="6"/>
        <v>0</v>
      </c>
      <c r="AW30" s="15">
        <f t="shared" si="19"/>
        <v>0</v>
      </c>
      <c r="AX30" s="183">
        <f t="shared" si="20"/>
        <v>0</v>
      </c>
      <c r="AY30" s="388"/>
      <c r="AZ30" s="388"/>
      <c r="BA30" s="388"/>
    </row>
    <row r="31" spans="1:53" x14ac:dyDescent="0.3">
      <c r="A31" s="71"/>
      <c r="B31" s="11" t="str">
        <f>IF(A31="","",VLOOKUP(A31,'II.Distribution of grant'!$A$6:$E$45,2,FALSE))</f>
        <v/>
      </c>
      <c r="C31" s="11" t="str">
        <f>IF(A31="","",VLOOKUP(A31,'II.Distribution of grant'!$A$6:$E$45,4,FALSE))</f>
        <v/>
      </c>
      <c r="D31" s="11" t="str">
        <f>IF(A31=""," ",VLOOKUP(C31,'Ceiling - Project impl.'!$A$1:$F$202,2,FALSE))</f>
        <v xml:space="preserve"> </v>
      </c>
      <c r="E31" s="6"/>
      <c r="F31" s="6"/>
      <c r="G31" s="6"/>
      <c r="H31" s="12" t="str">
        <f>IF(G31=""," ",VLOOKUP(C31,'Ceiling - Project impl.'!$A$1:$F$202,3,FALSE))</f>
        <v xml:space="preserve"> </v>
      </c>
      <c r="I31" s="13">
        <f t="shared" si="7"/>
        <v>0</v>
      </c>
      <c r="J31" s="14"/>
      <c r="K31" s="6"/>
      <c r="L31" s="12" t="str">
        <f>IF(K31=""," ",VLOOKUP(C31,'Ceiling - Project impl.'!$A$1:$F$202,4,FALSE))</f>
        <v xml:space="preserve"> </v>
      </c>
      <c r="M31" s="13">
        <f t="shared" si="8"/>
        <v>0</v>
      </c>
      <c r="N31" s="14"/>
      <c r="O31" s="6"/>
      <c r="P31" s="12" t="str">
        <f>IF(O31=""," ",VLOOKUP(C31,'Ceiling - Project impl.'!$A$1:$F$202,5,FALSE))</f>
        <v xml:space="preserve"> </v>
      </c>
      <c r="Q31" s="13">
        <f t="shared" si="9"/>
        <v>0</v>
      </c>
      <c r="R31" s="14"/>
      <c r="S31" s="6"/>
      <c r="T31" s="12" t="str">
        <f>IF(S31=""," ",VLOOKUP(C31,'Ceiling - Project impl.'!$A$1:$F$202,6,FALSE))</f>
        <v xml:space="preserve"> </v>
      </c>
      <c r="U31" s="13">
        <f t="shared" si="10"/>
        <v>0</v>
      </c>
      <c r="V31" s="136">
        <f t="shared" si="11"/>
        <v>0</v>
      </c>
      <c r="W31" s="15">
        <f t="shared" si="12"/>
        <v>0</v>
      </c>
      <c r="Y31" s="6">
        <f t="shared" si="13"/>
        <v>0</v>
      </c>
      <c r="Z31" s="163"/>
      <c r="AA31" s="12" t="str">
        <f>IF(G31=""," ",VLOOKUP(C31,'Ceiling - Project impl.'!$A$1:$F$202,3,FALSE))</f>
        <v xml:space="preserve"> </v>
      </c>
      <c r="AB31" s="13">
        <f t="shared" si="0"/>
        <v>0</v>
      </c>
      <c r="AC31" s="182">
        <f t="shared" si="14"/>
        <v>0</v>
      </c>
      <c r="AD31" s="14"/>
      <c r="AE31" s="6">
        <f t="shared" si="1"/>
        <v>0</v>
      </c>
      <c r="AF31" s="163"/>
      <c r="AG31" s="12" t="str">
        <f>IF(K31=""," ",VLOOKUP(C31,'Ceiling - Project impl.'!$A$1:$F$202,4,FALSE))</f>
        <v xml:space="preserve"> </v>
      </c>
      <c r="AH31" s="13">
        <f t="shared" si="15"/>
        <v>0</v>
      </c>
      <c r="AI31" s="182">
        <f t="shared" si="16"/>
        <v>0</v>
      </c>
      <c r="AJ31" s="14"/>
      <c r="AK31" s="6">
        <f t="shared" si="2"/>
        <v>0</v>
      </c>
      <c r="AL31" s="163"/>
      <c r="AM31" s="12" t="str">
        <f>IF(O31=""," ",VLOOKUP(C31,'Ceiling - Project impl.'!$A$1:$F$202,5,FALSE))</f>
        <v xml:space="preserve"> </v>
      </c>
      <c r="AN31" s="13">
        <f t="shared" si="3"/>
        <v>0</v>
      </c>
      <c r="AO31" s="182">
        <f t="shared" si="17"/>
        <v>0</v>
      </c>
      <c r="AP31" s="14"/>
      <c r="AQ31" s="6">
        <f t="shared" si="4"/>
        <v>0</v>
      </c>
      <c r="AR31" s="163"/>
      <c r="AS31" s="12" t="str">
        <f>IF(S31=""," ",VLOOKUP(C31,'Ceiling - Project impl.'!$A$1:$F$202,6,FALSE))</f>
        <v xml:space="preserve"> </v>
      </c>
      <c r="AT31" s="13">
        <f t="shared" si="5"/>
        <v>0</v>
      </c>
      <c r="AU31" s="182">
        <f t="shared" si="18"/>
        <v>0</v>
      </c>
      <c r="AV31" s="136">
        <f t="shared" si="6"/>
        <v>0</v>
      </c>
      <c r="AW31" s="15">
        <f t="shared" si="19"/>
        <v>0</v>
      </c>
      <c r="AX31" s="183">
        <f t="shared" si="20"/>
        <v>0</v>
      </c>
      <c r="AY31" s="388"/>
      <c r="AZ31" s="388"/>
      <c r="BA31" s="388"/>
    </row>
    <row r="32" spans="1:53" x14ac:dyDescent="0.3">
      <c r="A32" s="71"/>
      <c r="B32" s="11" t="str">
        <f>IF(A32="","",VLOOKUP(A32,'II.Distribution of grant'!$A$6:$E$45,2,FALSE))</f>
        <v/>
      </c>
      <c r="C32" s="11" t="str">
        <f>IF(A32="","",VLOOKUP(A32,'II.Distribution of grant'!$A$6:$E$45,4,FALSE))</f>
        <v/>
      </c>
      <c r="D32" s="11" t="str">
        <f>IF(A32=""," ",VLOOKUP(C32,'Ceiling - Project impl.'!$A$1:$F$202,2,FALSE))</f>
        <v xml:space="preserve"> </v>
      </c>
      <c r="E32" s="6"/>
      <c r="F32" s="6"/>
      <c r="G32" s="6"/>
      <c r="H32" s="12" t="str">
        <f>IF(G32=""," ",VLOOKUP(C32,'Ceiling - Project impl.'!$A$1:$F$202,3,FALSE))</f>
        <v xml:space="preserve"> </v>
      </c>
      <c r="I32" s="13">
        <f t="shared" si="7"/>
        <v>0</v>
      </c>
      <c r="J32" s="14"/>
      <c r="K32" s="6"/>
      <c r="L32" s="12" t="str">
        <f>IF(K32=""," ",VLOOKUP(C32,'Ceiling - Project impl.'!$A$1:$F$202,4,FALSE))</f>
        <v xml:space="preserve"> </v>
      </c>
      <c r="M32" s="13">
        <f t="shared" si="8"/>
        <v>0</v>
      </c>
      <c r="N32" s="14"/>
      <c r="O32" s="6"/>
      <c r="P32" s="12" t="str">
        <f>IF(O32=""," ",VLOOKUP(C32,'Ceiling - Project impl.'!$A$1:$F$202,5,FALSE))</f>
        <v xml:space="preserve"> </v>
      </c>
      <c r="Q32" s="13">
        <f t="shared" si="9"/>
        <v>0</v>
      </c>
      <c r="R32" s="14"/>
      <c r="S32" s="6"/>
      <c r="T32" s="12" t="str">
        <f>IF(S32=""," ",VLOOKUP(C32,'Ceiling - Project impl.'!$A$1:$F$202,6,FALSE))</f>
        <v xml:space="preserve"> </v>
      </c>
      <c r="U32" s="13">
        <f t="shared" si="10"/>
        <v>0</v>
      </c>
      <c r="V32" s="136">
        <f t="shared" si="11"/>
        <v>0</v>
      </c>
      <c r="W32" s="15">
        <f t="shared" si="12"/>
        <v>0</v>
      </c>
      <c r="Y32" s="6">
        <f t="shared" si="13"/>
        <v>0</v>
      </c>
      <c r="Z32" s="163"/>
      <c r="AA32" s="12" t="str">
        <f>IF(G32=""," ",VLOOKUP(C32,'Ceiling - Project impl.'!$A$1:$F$202,3,FALSE))</f>
        <v xml:space="preserve"> </v>
      </c>
      <c r="AB32" s="13">
        <f t="shared" si="0"/>
        <v>0</v>
      </c>
      <c r="AC32" s="182">
        <f t="shared" si="14"/>
        <v>0</v>
      </c>
      <c r="AD32" s="14"/>
      <c r="AE32" s="6">
        <f t="shared" si="1"/>
        <v>0</v>
      </c>
      <c r="AF32" s="163"/>
      <c r="AG32" s="12" t="str">
        <f>IF(K32=""," ",VLOOKUP(C32,'Ceiling - Project impl.'!$A$1:$F$202,4,FALSE))</f>
        <v xml:space="preserve"> </v>
      </c>
      <c r="AH32" s="13">
        <f t="shared" si="15"/>
        <v>0</v>
      </c>
      <c r="AI32" s="182">
        <f t="shared" si="16"/>
        <v>0</v>
      </c>
      <c r="AJ32" s="14"/>
      <c r="AK32" s="6">
        <f t="shared" si="2"/>
        <v>0</v>
      </c>
      <c r="AL32" s="163"/>
      <c r="AM32" s="12" t="str">
        <f>IF(O32=""," ",VLOOKUP(C32,'Ceiling - Project impl.'!$A$1:$F$202,5,FALSE))</f>
        <v xml:space="preserve"> </v>
      </c>
      <c r="AN32" s="13">
        <f t="shared" si="3"/>
        <v>0</v>
      </c>
      <c r="AO32" s="182">
        <f t="shared" si="17"/>
        <v>0</v>
      </c>
      <c r="AP32" s="14"/>
      <c r="AQ32" s="6">
        <f t="shared" si="4"/>
        <v>0</v>
      </c>
      <c r="AR32" s="163"/>
      <c r="AS32" s="12" t="str">
        <f>IF(S32=""," ",VLOOKUP(C32,'Ceiling - Project impl.'!$A$1:$F$202,6,FALSE))</f>
        <v xml:space="preserve"> </v>
      </c>
      <c r="AT32" s="13">
        <f t="shared" si="5"/>
        <v>0</v>
      </c>
      <c r="AU32" s="182">
        <f t="shared" si="18"/>
        <v>0</v>
      </c>
      <c r="AV32" s="136">
        <f t="shared" si="6"/>
        <v>0</v>
      </c>
      <c r="AW32" s="15">
        <f t="shared" si="19"/>
        <v>0</v>
      </c>
      <c r="AX32" s="183">
        <f t="shared" si="20"/>
        <v>0</v>
      </c>
      <c r="AY32" s="388"/>
      <c r="AZ32" s="388"/>
      <c r="BA32" s="388"/>
    </row>
    <row r="33" spans="1:53" x14ac:dyDescent="0.3">
      <c r="A33" s="71"/>
      <c r="B33" s="11" t="str">
        <f>IF(A33="","",VLOOKUP(A33,'II.Distribution of grant'!$A$6:$E$45,2,FALSE))</f>
        <v/>
      </c>
      <c r="C33" s="11" t="str">
        <f>IF(A33="","",VLOOKUP(A33,'II.Distribution of grant'!$A$6:$E$45,4,FALSE))</f>
        <v/>
      </c>
      <c r="D33" s="11" t="str">
        <f>IF(A33=""," ",VLOOKUP(C33,'Ceiling - Project impl.'!$A$1:$F$202,2,FALSE))</f>
        <v xml:space="preserve"> </v>
      </c>
      <c r="E33" s="6"/>
      <c r="F33" s="6"/>
      <c r="G33" s="6"/>
      <c r="H33" s="12" t="str">
        <f>IF(G33=""," ",VLOOKUP(C33,'Ceiling - Project impl.'!$A$1:$F$202,3,FALSE))</f>
        <v xml:space="preserve"> </v>
      </c>
      <c r="I33" s="13">
        <f t="shared" si="7"/>
        <v>0</v>
      </c>
      <c r="J33" s="14"/>
      <c r="K33" s="6"/>
      <c r="L33" s="12" t="str">
        <f>IF(K33=""," ",VLOOKUP(C33,'Ceiling - Project impl.'!$A$1:$F$202,4,FALSE))</f>
        <v xml:space="preserve"> </v>
      </c>
      <c r="M33" s="13">
        <f t="shared" si="8"/>
        <v>0</v>
      </c>
      <c r="N33" s="14"/>
      <c r="O33" s="6"/>
      <c r="P33" s="12" t="str">
        <f>IF(O33=""," ",VLOOKUP(C33,'Ceiling - Project impl.'!$A$1:$F$202,5,FALSE))</f>
        <v xml:space="preserve"> </v>
      </c>
      <c r="Q33" s="13">
        <f t="shared" si="9"/>
        <v>0</v>
      </c>
      <c r="R33" s="14"/>
      <c r="S33" s="6"/>
      <c r="T33" s="12" t="str">
        <f>IF(S33=""," ",VLOOKUP(C33,'Ceiling - Project impl.'!$A$1:$F$202,6,FALSE))</f>
        <v xml:space="preserve"> </v>
      </c>
      <c r="U33" s="13">
        <f t="shared" si="10"/>
        <v>0</v>
      </c>
      <c r="V33" s="136">
        <f t="shared" si="11"/>
        <v>0</v>
      </c>
      <c r="W33" s="15">
        <f t="shared" si="12"/>
        <v>0</v>
      </c>
      <c r="Y33" s="6">
        <f t="shared" si="13"/>
        <v>0</v>
      </c>
      <c r="Z33" s="163"/>
      <c r="AA33" s="12" t="str">
        <f>IF(G33=""," ",VLOOKUP(C33,'Ceiling - Project impl.'!$A$1:$F$202,3,FALSE))</f>
        <v xml:space="preserve"> </v>
      </c>
      <c r="AB33" s="13">
        <f t="shared" si="0"/>
        <v>0</v>
      </c>
      <c r="AC33" s="182">
        <f t="shared" si="14"/>
        <v>0</v>
      </c>
      <c r="AD33" s="14"/>
      <c r="AE33" s="6">
        <f t="shared" si="1"/>
        <v>0</v>
      </c>
      <c r="AF33" s="163"/>
      <c r="AG33" s="12" t="str">
        <f>IF(K33=""," ",VLOOKUP(C33,'Ceiling - Project impl.'!$A$1:$F$202,4,FALSE))</f>
        <v xml:space="preserve"> </v>
      </c>
      <c r="AH33" s="13">
        <f t="shared" si="15"/>
        <v>0</v>
      </c>
      <c r="AI33" s="182">
        <f t="shared" si="16"/>
        <v>0</v>
      </c>
      <c r="AJ33" s="14"/>
      <c r="AK33" s="6">
        <f t="shared" si="2"/>
        <v>0</v>
      </c>
      <c r="AL33" s="163"/>
      <c r="AM33" s="12" t="str">
        <f>IF(O33=""," ",VLOOKUP(C33,'Ceiling - Project impl.'!$A$1:$F$202,5,FALSE))</f>
        <v xml:space="preserve"> </v>
      </c>
      <c r="AN33" s="13">
        <f t="shared" si="3"/>
        <v>0</v>
      </c>
      <c r="AO33" s="182">
        <f t="shared" si="17"/>
        <v>0</v>
      </c>
      <c r="AP33" s="14"/>
      <c r="AQ33" s="6">
        <f t="shared" si="4"/>
        <v>0</v>
      </c>
      <c r="AR33" s="163"/>
      <c r="AS33" s="12" t="str">
        <f>IF(S33=""," ",VLOOKUP(C33,'Ceiling - Project impl.'!$A$1:$F$202,6,FALSE))</f>
        <v xml:space="preserve"> </v>
      </c>
      <c r="AT33" s="13">
        <f t="shared" si="5"/>
        <v>0</v>
      </c>
      <c r="AU33" s="182">
        <f t="shared" si="18"/>
        <v>0</v>
      </c>
      <c r="AV33" s="136">
        <f t="shared" si="6"/>
        <v>0</v>
      </c>
      <c r="AW33" s="15">
        <f t="shared" si="19"/>
        <v>0</v>
      </c>
      <c r="AX33" s="183">
        <f t="shared" si="20"/>
        <v>0</v>
      </c>
      <c r="AY33" s="388"/>
      <c r="AZ33" s="388"/>
      <c r="BA33" s="388"/>
    </row>
    <row r="34" spans="1:53" x14ac:dyDescent="0.3">
      <c r="A34" s="71"/>
      <c r="B34" s="11" t="str">
        <f>IF(A34="","",VLOOKUP(A34,'II.Distribution of grant'!$A$6:$E$45,2,FALSE))</f>
        <v/>
      </c>
      <c r="C34" s="11" t="str">
        <f>IF(A34="","",VLOOKUP(A34,'II.Distribution of grant'!$A$6:$E$45,4,FALSE))</f>
        <v/>
      </c>
      <c r="D34" s="11" t="str">
        <f>IF(A34=""," ",VLOOKUP(C34,'Ceiling - Project impl.'!$A$1:$F$202,2,FALSE))</f>
        <v xml:space="preserve"> </v>
      </c>
      <c r="E34" s="6"/>
      <c r="F34" s="6"/>
      <c r="G34" s="6"/>
      <c r="H34" s="12" t="str">
        <f>IF(G34=""," ",VLOOKUP(C34,'Ceiling - Project impl.'!$A$1:$F$202,3,FALSE))</f>
        <v xml:space="preserve"> </v>
      </c>
      <c r="I34" s="13">
        <f t="shared" si="7"/>
        <v>0</v>
      </c>
      <c r="J34" s="14"/>
      <c r="K34" s="6"/>
      <c r="L34" s="12" t="str">
        <f>IF(K34=""," ",VLOOKUP(C34,'Ceiling - Project impl.'!$A$1:$F$202,4,FALSE))</f>
        <v xml:space="preserve"> </v>
      </c>
      <c r="M34" s="13">
        <f t="shared" si="8"/>
        <v>0</v>
      </c>
      <c r="N34" s="14"/>
      <c r="O34" s="6"/>
      <c r="P34" s="12" t="str">
        <f>IF(O34=""," ",VLOOKUP(C34,'Ceiling - Project impl.'!$A$1:$F$202,5,FALSE))</f>
        <v xml:space="preserve"> </v>
      </c>
      <c r="Q34" s="13">
        <f t="shared" si="9"/>
        <v>0</v>
      </c>
      <c r="R34" s="14"/>
      <c r="S34" s="6"/>
      <c r="T34" s="12" t="str">
        <f>IF(S34=""," ",VLOOKUP(C34,'Ceiling - Project impl.'!$A$1:$F$202,6,FALSE))</f>
        <v xml:space="preserve"> </v>
      </c>
      <c r="U34" s="13">
        <f t="shared" si="10"/>
        <v>0</v>
      </c>
      <c r="V34" s="136">
        <f t="shared" si="11"/>
        <v>0</v>
      </c>
      <c r="W34" s="15">
        <f t="shared" si="12"/>
        <v>0</v>
      </c>
      <c r="Y34" s="6">
        <f t="shared" si="13"/>
        <v>0</v>
      </c>
      <c r="Z34" s="163"/>
      <c r="AA34" s="12" t="str">
        <f>IF(G34=""," ",VLOOKUP(C34,'Ceiling - Project impl.'!$A$1:$F$202,3,FALSE))</f>
        <v xml:space="preserve"> </v>
      </c>
      <c r="AB34" s="13">
        <f t="shared" si="0"/>
        <v>0</v>
      </c>
      <c r="AC34" s="182">
        <f t="shared" si="14"/>
        <v>0</v>
      </c>
      <c r="AD34" s="14"/>
      <c r="AE34" s="6">
        <f t="shared" si="1"/>
        <v>0</v>
      </c>
      <c r="AF34" s="163"/>
      <c r="AG34" s="12" t="str">
        <f>IF(K34=""," ",VLOOKUP(C34,'Ceiling - Project impl.'!$A$1:$F$202,4,FALSE))</f>
        <v xml:space="preserve"> </v>
      </c>
      <c r="AH34" s="13">
        <f t="shared" si="15"/>
        <v>0</v>
      </c>
      <c r="AI34" s="182">
        <f t="shared" si="16"/>
        <v>0</v>
      </c>
      <c r="AJ34" s="14"/>
      <c r="AK34" s="6">
        <f t="shared" si="2"/>
        <v>0</v>
      </c>
      <c r="AL34" s="163"/>
      <c r="AM34" s="12" t="str">
        <f>IF(O34=""," ",VLOOKUP(C34,'Ceiling - Project impl.'!$A$1:$F$202,5,FALSE))</f>
        <v xml:space="preserve"> </v>
      </c>
      <c r="AN34" s="13">
        <f t="shared" si="3"/>
        <v>0</v>
      </c>
      <c r="AO34" s="182">
        <f t="shared" si="17"/>
        <v>0</v>
      </c>
      <c r="AP34" s="14"/>
      <c r="AQ34" s="6">
        <f t="shared" si="4"/>
        <v>0</v>
      </c>
      <c r="AR34" s="163"/>
      <c r="AS34" s="12" t="str">
        <f>IF(S34=""," ",VLOOKUP(C34,'Ceiling - Project impl.'!$A$1:$F$202,6,FALSE))</f>
        <v xml:space="preserve"> </v>
      </c>
      <c r="AT34" s="13">
        <f t="shared" si="5"/>
        <v>0</v>
      </c>
      <c r="AU34" s="182">
        <f t="shared" si="18"/>
        <v>0</v>
      </c>
      <c r="AV34" s="136">
        <f t="shared" si="6"/>
        <v>0</v>
      </c>
      <c r="AW34" s="15">
        <f t="shared" si="19"/>
        <v>0</v>
      </c>
      <c r="AX34" s="183">
        <f t="shared" si="20"/>
        <v>0</v>
      </c>
      <c r="AY34" s="388"/>
      <c r="AZ34" s="388"/>
      <c r="BA34" s="388"/>
    </row>
    <row r="35" spans="1:53" x14ac:dyDescent="0.3">
      <c r="A35" s="71"/>
      <c r="B35" s="11" t="str">
        <f>IF(A35="","",VLOOKUP(A35,'II.Distribution of grant'!$A$6:$E$45,2,FALSE))</f>
        <v/>
      </c>
      <c r="C35" s="11" t="str">
        <f>IF(A35="","",VLOOKUP(A35,'II.Distribution of grant'!$A$6:$E$45,4,FALSE))</f>
        <v/>
      </c>
      <c r="D35" s="11" t="str">
        <f>IF(A35=""," ",VLOOKUP(C35,'Ceiling - Project impl.'!$A$1:$F$202,2,FALSE))</f>
        <v xml:space="preserve"> </v>
      </c>
      <c r="E35" s="6"/>
      <c r="F35" s="6"/>
      <c r="G35" s="6"/>
      <c r="H35" s="12" t="str">
        <f>IF(G35=""," ",VLOOKUP(C35,'Ceiling - Project impl.'!$A$1:$F$202,3,FALSE))</f>
        <v xml:space="preserve"> </v>
      </c>
      <c r="I35" s="13">
        <f t="shared" si="7"/>
        <v>0</v>
      </c>
      <c r="J35" s="14"/>
      <c r="K35" s="6"/>
      <c r="L35" s="12" t="str">
        <f>IF(K35=""," ",VLOOKUP(C35,'Ceiling - Project impl.'!$A$1:$F$202,4,FALSE))</f>
        <v xml:space="preserve"> </v>
      </c>
      <c r="M35" s="13">
        <f t="shared" si="8"/>
        <v>0</v>
      </c>
      <c r="N35" s="14"/>
      <c r="O35" s="6"/>
      <c r="P35" s="12" t="str">
        <f>IF(O35=""," ",VLOOKUP(C35,'Ceiling - Project impl.'!$A$1:$F$202,5,FALSE))</f>
        <v xml:space="preserve"> </v>
      </c>
      <c r="Q35" s="13">
        <f t="shared" si="9"/>
        <v>0</v>
      </c>
      <c r="R35" s="14"/>
      <c r="S35" s="6"/>
      <c r="T35" s="12" t="str">
        <f>IF(S35=""," ",VLOOKUP(C35,'Ceiling - Project impl.'!$A$1:$F$202,6,FALSE))</f>
        <v xml:space="preserve"> </v>
      </c>
      <c r="U35" s="13">
        <f t="shared" si="10"/>
        <v>0</v>
      </c>
      <c r="V35" s="136">
        <f t="shared" si="11"/>
        <v>0</v>
      </c>
      <c r="W35" s="15">
        <f t="shared" si="12"/>
        <v>0</v>
      </c>
      <c r="Y35" s="6">
        <f t="shared" si="13"/>
        <v>0</v>
      </c>
      <c r="Z35" s="163"/>
      <c r="AA35" s="12" t="str">
        <f>IF(G35=""," ",VLOOKUP(C35,'Ceiling - Project impl.'!$A$1:$F$202,3,FALSE))</f>
        <v xml:space="preserve"> </v>
      </c>
      <c r="AB35" s="13">
        <f t="shared" si="0"/>
        <v>0</v>
      </c>
      <c r="AC35" s="182">
        <f t="shared" si="14"/>
        <v>0</v>
      </c>
      <c r="AD35" s="14"/>
      <c r="AE35" s="6">
        <f t="shared" si="1"/>
        <v>0</v>
      </c>
      <c r="AF35" s="163"/>
      <c r="AG35" s="12" t="str">
        <f>IF(K35=""," ",VLOOKUP(C35,'Ceiling - Project impl.'!$A$1:$F$202,4,FALSE))</f>
        <v xml:space="preserve"> </v>
      </c>
      <c r="AH35" s="13">
        <f t="shared" si="15"/>
        <v>0</v>
      </c>
      <c r="AI35" s="182">
        <f t="shared" si="16"/>
        <v>0</v>
      </c>
      <c r="AJ35" s="14"/>
      <c r="AK35" s="6">
        <f t="shared" si="2"/>
        <v>0</v>
      </c>
      <c r="AL35" s="163"/>
      <c r="AM35" s="12" t="str">
        <f>IF(O35=""," ",VLOOKUP(C35,'Ceiling - Project impl.'!$A$1:$F$202,5,FALSE))</f>
        <v xml:space="preserve"> </v>
      </c>
      <c r="AN35" s="13">
        <f t="shared" si="3"/>
        <v>0</v>
      </c>
      <c r="AO35" s="182">
        <f t="shared" si="17"/>
        <v>0</v>
      </c>
      <c r="AP35" s="14"/>
      <c r="AQ35" s="6">
        <f t="shared" si="4"/>
        <v>0</v>
      </c>
      <c r="AR35" s="163"/>
      <c r="AS35" s="12" t="str">
        <f>IF(S35=""," ",VLOOKUP(C35,'Ceiling - Project impl.'!$A$1:$F$202,6,FALSE))</f>
        <v xml:space="preserve"> </v>
      </c>
      <c r="AT35" s="13">
        <f t="shared" si="5"/>
        <v>0</v>
      </c>
      <c r="AU35" s="182">
        <f t="shared" si="18"/>
        <v>0</v>
      </c>
      <c r="AV35" s="136">
        <f t="shared" si="6"/>
        <v>0</v>
      </c>
      <c r="AW35" s="15">
        <f t="shared" si="19"/>
        <v>0</v>
      </c>
      <c r="AX35" s="183">
        <f t="shared" si="20"/>
        <v>0</v>
      </c>
      <c r="AY35" s="388"/>
      <c r="AZ35" s="388"/>
      <c r="BA35" s="388"/>
    </row>
    <row r="36" spans="1:53" x14ac:dyDescent="0.3">
      <c r="A36" s="71"/>
      <c r="B36" s="11" t="str">
        <f>IF(A36="","",VLOOKUP(A36,'II.Distribution of grant'!$A$6:$E$45,2,FALSE))</f>
        <v/>
      </c>
      <c r="C36" s="11" t="str">
        <f>IF(A36="","",VLOOKUP(A36,'II.Distribution of grant'!$A$6:$E$45,4,FALSE))</f>
        <v/>
      </c>
      <c r="D36" s="11" t="str">
        <f>IF(A36=""," ",VLOOKUP(C36,'Ceiling - Project impl.'!$A$1:$F$202,2,FALSE))</f>
        <v xml:space="preserve"> </v>
      </c>
      <c r="E36" s="6"/>
      <c r="F36" s="6"/>
      <c r="G36" s="6"/>
      <c r="H36" s="12" t="str">
        <f>IF(G36=""," ",VLOOKUP(C36,'Ceiling - Project impl.'!$A$1:$F$202,3,FALSE))</f>
        <v xml:space="preserve"> </v>
      </c>
      <c r="I36" s="13">
        <f t="shared" si="7"/>
        <v>0</v>
      </c>
      <c r="J36" s="14"/>
      <c r="K36" s="6"/>
      <c r="L36" s="12" t="str">
        <f>IF(K36=""," ",VLOOKUP(C36,'Ceiling - Project impl.'!$A$1:$F$202,4,FALSE))</f>
        <v xml:space="preserve"> </v>
      </c>
      <c r="M36" s="13">
        <f t="shared" si="8"/>
        <v>0</v>
      </c>
      <c r="N36" s="14"/>
      <c r="O36" s="6"/>
      <c r="P36" s="12" t="str">
        <f>IF(O36=""," ",VLOOKUP(C36,'Ceiling - Project impl.'!$A$1:$F$202,5,FALSE))</f>
        <v xml:space="preserve"> </v>
      </c>
      <c r="Q36" s="13">
        <f t="shared" si="9"/>
        <v>0</v>
      </c>
      <c r="R36" s="14"/>
      <c r="S36" s="6"/>
      <c r="T36" s="12" t="str">
        <f>IF(S36=""," ",VLOOKUP(C36,'Ceiling - Project impl.'!$A$1:$F$202,6,FALSE))</f>
        <v xml:space="preserve"> </v>
      </c>
      <c r="U36" s="13">
        <f t="shared" si="10"/>
        <v>0</v>
      </c>
      <c r="V36" s="136">
        <f t="shared" si="11"/>
        <v>0</v>
      </c>
      <c r="W36" s="15">
        <f t="shared" si="12"/>
        <v>0</v>
      </c>
      <c r="Y36" s="6">
        <f t="shared" si="13"/>
        <v>0</v>
      </c>
      <c r="Z36" s="163"/>
      <c r="AA36" s="12" t="str">
        <f>IF(G36=""," ",VLOOKUP(C36,'Ceiling - Project impl.'!$A$1:$F$202,3,FALSE))</f>
        <v xml:space="preserve"> </v>
      </c>
      <c r="AB36" s="13">
        <f t="shared" si="0"/>
        <v>0</v>
      </c>
      <c r="AC36" s="182">
        <f t="shared" si="14"/>
        <v>0</v>
      </c>
      <c r="AD36" s="14"/>
      <c r="AE36" s="6">
        <f t="shared" si="1"/>
        <v>0</v>
      </c>
      <c r="AF36" s="163"/>
      <c r="AG36" s="12" t="str">
        <f>IF(K36=""," ",VLOOKUP(C36,'Ceiling - Project impl.'!$A$1:$F$202,4,FALSE))</f>
        <v xml:space="preserve"> </v>
      </c>
      <c r="AH36" s="13">
        <f t="shared" si="15"/>
        <v>0</v>
      </c>
      <c r="AI36" s="182">
        <f t="shared" si="16"/>
        <v>0</v>
      </c>
      <c r="AJ36" s="14"/>
      <c r="AK36" s="6">
        <f t="shared" si="2"/>
        <v>0</v>
      </c>
      <c r="AL36" s="163"/>
      <c r="AM36" s="12" t="str">
        <f>IF(O36=""," ",VLOOKUP(C36,'Ceiling - Project impl.'!$A$1:$F$202,5,FALSE))</f>
        <v xml:space="preserve"> </v>
      </c>
      <c r="AN36" s="13">
        <f t="shared" si="3"/>
        <v>0</v>
      </c>
      <c r="AO36" s="182">
        <f t="shared" si="17"/>
        <v>0</v>
      </c>
      <c r="AP36" s="14"/>
      <c r="AQ36" s="6">
        <f t="shared" si="4"/>
        <v>0</v>
      </c>
      <c r="AR36" s="163"/>
      <c r="AS36" s="12" t="str">
        <f>IF(S36=""," ",VLOOKUP(C36,'Ceiling - Project impl.'!$A$1:$F$202,6,FALSE))</f>
        <v xml:space="preserve"> </v>
      </c>
      <c r="AT36" s="13">
        <f t="shared" si="5"/>
        <v>0</v>
      </c>
      <c r="AU36" s="182">
        <f t="shared" si="18"/>
        <v>0</v>
      </c>
      <c r="AV36" s="136">
        <f t="shared" si="6"/>
        <v>0</v>
      </c>
      <c r="AW36" s="15">
        <f t="shared" si="19"/>
        <v>0</v>
      </c>
      <c r="AX36" s="183">
        <f t="shared" si="20"/>
        <v>0</v>
      </c>
      <c r="AY36" s="388"/>
      <c r="AZ36" s="388"/>
      <c r="BA36" s="388"/>
    </row>
    <row r="37" spans="1:53" x14ac:dyDescent="0.3">
      <c r="A37" s="71"/>
      <c r="B37" s="11" t="str">
        <f>IF(A37="","",VLOOKUP(A37,'II.Distribution of grant'!$A$6:$E$45,2,FALSE))</f>
        <v/>
      </c>
      <c r="C37" s="11" t="str">
        <f>IF(A37="","",VLOOKUP(A37,'II.Distribution of grant'!$A$6:$E$45,4,FALSE))</f>
        <v/>
      </c>
      <c r="D37" s="11" t="str">
        <f>IF(A37=""," ",VLOOKUP(C37,'Ceiling - Project impl.'!$A$1:$F$202,2,FALSE))</f>
        <v xml:space="preserve"> </v>
      </c>
      <c r="E37" s="6"/>
      <c r="F37" s="6"/>
      <c r="G37" s="6"/>
      <c r="H37" s="12" t="str">
        <f>IF(G37=""," ",VLOOKUP(C37,'Ceiling - Project impl.'!$A$1:$F$202,3,FALSE))</f>
        <v xml:space="preserve"> </v>
      </c>
      <c r="I37" s="13">
        <f t="shared" si="7"/>
        <v>0</v>
      </c>
      <c r="J37" s="14"/>
      <c r="K37" s="6"/>
      <c r="L37" s="12" t="str">
        <f>IF(K37=""," ",VLOOKUP(C37,'Ceiling - Project impl.'!$A$1:$F$202,4,FALSE))</f>
        <v xml:space="preserve"> </v>
      </c>
      <c r="M37" s="13">
        <f t="shared" si="8"/>
        <v>0</v>
      </c>
      <c r="N37" s="14"/>
      <c r="O37" s="6"/>
      <c r="P37" s="12" t="str">
        <f>IF(O37=""," ",VLOOKUP(C37,'Ceiling - Project impl.'!$A$1:$F$202,5,FALSE))</f>
        <v xml:space="preserve"> </v>
      </c>
      <c r="Q37" s="13">
        <f t="shared" si="9"/>
        <v>0</v>
      </c>
      <c r="R37" s="14"/>
      <c r="S37" s="6"/>
      <c r="T37" s="12" t="str">
        <f>IF(S37=""," ",VLOOKUP(C37,'Ceiling - Project impl.'!$A$1:$F$202,6,FALSE))</f>
        <v xml:space="preserve"> </v>
      </c>
      <c r="U37" s="13">
        <f t="shared" si="10"/>
        <v>0</v>
      </c>
      <c r="V37" s="136">
        <f t="shared" si="11"/>
        <v>0</v>
      </c>
      <c r="W37" s="15">
        <f t="shared" si="12"/>
        <v>0</v>
      </c>
      <c r="Y37" s="6">
        <f t="shared" si="13"/>
        <v>0</v>
      </c>
      <c r="Z37" s="163"/>
      <c r="AA37" s="12" t="str">
        <f>IF(G37=""," ",VLOOKUP(C37,'Ceiling - Project impl.'!$A$1:$F$202,3,FALSE))</f>
        <v xml:space="preserve"> </v>
      </c>
      <c r="AB37" s="13">
        <f t="shared" si="0"/>
        <v>0</v>
      </c>
      <c r="AC37" s="182">
        <f t="shared" si="14"/>
        <v>0</v>
      </c>
      <c r="AD37" s="14"/>
      <c r="AE37" s="6">
        <f t="shared" si="1"/>
        <v>0</v>
      </c>
      <c r="AF37" s="163"/>
      <c r="AG37" s="12" t="str">
        <f>IF(K37=""," ",VLOOKUP(C37,'Ceiling - Project impl.'!$A$1:$F$202,4,FALSE))</f>
        <v xml:space="preserve"> </v>
      </c>
      <c r="AH37" s="13">
        <f t="shared" si="15"/>
        <v>0</v>
      </c>
      <c r="AI37" s="182">
        <f t="shared" si="16"/>
        <v>0</v>
      </c>
      <c r="AJ37" s="14"/>
      <c r="AK37" s="6">
        <f t="shared" si="2"/>
        <v>0</v>
      </c>
      <c r="AL37" s="163"/>
      <c r="AM37" s="12" t="str">
        <f>IF(O37=""," ",VLOOKUP(C37,'Ceiling - Project impl.'!$A$1:$F$202,5,FALSE))</f>
        <v xml:space="preserve"> </v>
      </c>
      <c r="AN37" s="13">
        <f t="shared" si="3"/>
        <v>0</v>
      </c>
      <c r="AO37" s="182">
        <f t="shared" si="17"/>
        <v>0</v>
      </c>
      <c r="AP37" s="14"/>
      <c r="AQ37" s="6">
        <f t="shared" si="4"/>
        <v>0</v>
      </c>
      <c r="AR37" s="163"/>
      <c r="AS37" s="12" t="str">
        <f>IF(S37=""," ",VLOOKUP(C37,'Ceiling - Project impl.'!$A$1:$F$202,6,FALSE))</f>
        <v xml:space="preserve"> </v>
      </c>
      <c r="AT37" s="13">
        <f t="shared" si="5"/>
        <v>0</v>
      </c>
      <c r="AU37" s="182">
        <f t="shared" si="18"/>
        <v>0</v>
      </c>
      <c r="AV37" s="136">
        <f t="shared" si="6"/>
        <v>0</v>
      </c>
      <c r="AW37" s="15">
        <f t="shared" si="19"/>
        <v>0</v>
      </c>
      <c r="AX37" s="183">
        <f t="shared" si="20"/>
        <v>0</v>
      </c>
      <c r="AY37" s="388"/>
      <c r="AZ37" s="388"/>
      <c r="BA37" s="388"/>
    </row>
    <row r="38" spans="1:53" x14ac:dyDescent="0.3">
      <c r="A38" s="71"/>
      <c r="B38" s="11" t="str">
        <f>IF(A38="","",VLOOKUP(A38,'II.Distribution of grant'!$A$6:$E$45,2,FALSE))</f>
        <v/>
      </c>
      <c r="C38" s="11" t="str">
        <f>IF(A38="","",VLOOKUP(A38,'II.Distribution of grant'!$A$6:$E$45,4,FALSE))</f>
        <v/>
      </c>
      <c r="D38" s="11" t="str">
        <f>IF(A38=""," ",VLOOKUP(C38,'Ceiling - Project impl.'!$A$1:$F$202,2,FALSE))</f>
        <v xml:space="preserve"> </v>
      </c>
      <c r="E38" s="6"/>
      <c r="F38" s="6"/>
      <c r="G38" s="6"/>
      <c r="H38" s="12" t="str">
        <f>IF(G38=""," ",VLOOKUP(C38,'Ceiling - Project impl.'!$A$1:$F$202,3,FALSE))</f>
        <v xml:space="preserve"> </v>
      </c>
      <c r="I38" s="13">
        <f t="shared" si="7"/>
        <v>0</v>
      </c>
      <c r="J38" s="14"/>
      <c r="K38" s="6"/>
      <c r="L38" s="12" t="str">
        <f>IF(K38=""," ",VLOOKUP(C38,'Ceiling - Project impl.'!$A$1:$F$202,4,FALSE))</f>
        <v xml:space="preserve"> </v>
      </c>
      <c r="M38" s="13">
        <f t="shared" si="8"/>
        <v>0</v>
      </c>
      <c r="N38" s="14"/>
      <c r="O38" s="6"/>
      <c r="P38" s="12" t="str">
        <f>IF(O38=""," ",VLOOKUP(C38,'Ceiling - Project impl.'!$A$1:$F$202,5,FALSE))</f>
        <v xml:space="preserve"> </v>
      </c>
      <c r="Q38" s="13">
        <f t="shared" si="9"/>
        <v>0</v>
      </c>
      <c r="R38" s="14"/>
      <c r="S38" s="6"/>
      <c r="T38" s="12" t="str">
        <f>IF(S38=""," ",VLOOKUP(C38,'Ceiling - Project impl.'!$A$1:$F$202,6,FALSE))</f>
        <v xml:space="preserve"> </v>
      </c>
      <c r="U38" s="13">
        <f t="shared" si="10"/>
        <v>0</v>
      </c>
      <c r="V38" s="136">
        <f t="shared" si="11"/>
        <v>0</v>
      </c>
      <c r="W38" s="15">
        <f t="shared" si="12"/>
        <v>0</v>
      </c>
      <c r="Y38" s="6">
        <f t="shared" si="13"/>
        <v>0</v>
      </c>
      <c r="Z38" s="163"/>
      <c r="AA38" s="12" t="str">
        <f>IF(G38=""," ",VLOOKUP(C38,'Ceiling - Project impl.'!$A$1:$F$202,3,FALSE))</f>
        <v xml:space="preserve"> </v>
      </c>
      <c r="AB38" s="13">
        <f t="shared" si="0"/>
        <v>0</v>
      </c>
      <c r="AC38" s="182">
        <f t="shared" si="14"/>
        <v>0</v>
      </c>
      <c r="AD38" s="14"/>
      <c r="AE38" s="6">
        <f t="shared" si="1"/>
        <v>0</v>
      </c>
      <c r="AF38" s="163"/>
      <c r="AG38" s="12" t="str">
        <f>IF(K38=""," ",VLOOKUP(C38,'Ceiling - Project impl.'!$A$1:$F$202,4,FALSE))</f>
        <v xml:space="preserve"> </v>
      </c>
      <c r="AH38" s="13">
        <f t="shared" si="15"/>
        <v>0</v>
      </c>
      <c r="AI38" s="182">
        <f t="shared" si="16"/>
        <v>0</v>
      </c>
      <c r="AJ38" s="14"/>
      <c r="AK38" s="6">
        <f t="shared" si="2"/>
        <v>0</v>
      </c>
      <c r="AL38" s="163"/>
      <c r="AM38" s="12" t="str">
        <f>IF(O38=""," ",VLOOKUP(C38,'Ceiling - Project impl.'!$A$1:$F$202,5,FALSE))</f>
        <v xml:space="preserve"> </v>
      </c>
      <c r="AN38" s="13">
        <f t="shared" si="3"/>
        <v>0</v>
      </c>
      <c r="AO38" s="182">
        <f t="shared" si="17"/>
        <v>0</v>
      </c>
      <c r="AP38" s="14"/>
      <c r="AQ38" s="6">
        <f t="shared" si="4"/>
        <v>0</v>
      </c>
      <c r="AR38" s="163"/>
      <c r="AS38" s="12" t="str">
        <f>IF(S38=""," ",VLOOKUP(C38,'Ceiling - Project impl.'!$A$1:$F$202,6,FALSE))</f>
        <v xml:space="preserve"> </v>
      </c>
      <c r="AT38" s="13">
        <f t="shared" si="5"/>
        <v>0</v>
      </c>
      <c r="AU38" s="182">
        <f t="shared" si="18"/>
        <v>0</v>
      </c>
      <c r="AV38" s="136">
        <f t="shared" si="6"/>
        <v>0</v>
      </c>
      <c r="AW38" s="15">
        <f t="shared" si="19"/>
        <v>0</v>
      </c>
      <c r="AX38" s="183">
        <f t="shared" si="20"/>
        <v>0</v>
      </c>
      <c r="AY38" s="388"/>
      <c r="AZ38" s="388"/>
      <c r="BA38" s="388"/>
    </row>
    <row r="39" spans="1:53" x14ac:dyDescent="0.3">
      <c r="A39" s="71"/>
      <c r="B39" s="11" t="str">
        <f>IF(A39="","",VLOOKUP(A39,'II.Distribution of grant'!$A$6:$E$45,2,FALSE))</f>
        <v/>
      </c>
      <c r="C39" s="11" t="str">
        <f>IF(A39="","",VLOOKUP(A39,'II.Distribution of grant'!$A$6:$E$45,4,FALSE))</f>
        <v/>
      </c>
      <c r="D39" s="11" t="str">
        <f>IF(A39=""," ",VLOOKUP(C39,'Ceiling - Project impl.'!$A$1:$F$202,2,FALSE))</f>
        <v xml:space="preserve"> </v>
      </c>
      <c r="E39" s="6"/>
      <c r="F39" s="6"/>
      <c r="G39" s="6"/>
      <c r="H39" s="12" t="str">
        <f>IF(G39=""," ",VLOOKUP(C39,'Ceiling - Project impl.'!$A$1:$F$202,3,FALSE))</f>
        <v xml:space="preserve"> </v>
      </c>
      <c r="I39" s="13">
        <f t="shared" si="7"/>
        <v>0</v>
      </c>
      <c r="J39" s="14"/>
      <c r="K39" s="6"/>
      <c r="L39" s="12" t="str">
        <f>IF(K39=""," ",VLOOKUP(C39,'Ceiling - Project impl.'!$A$1:$F$202,4,FALSE))</f>
        <v xml:space="preserve"> </v>
      </c>
      <c r="M39" s="13">
        <f t="shared" si="8"/>
        <v>0</v>
      </c>
      <c r="N39" s="14"/>
      <c r="O39" s="6"/>
      <c r="P39" s="12" t="str">
        <f>IF(O39=""," ",VLOOKUP(C39,'Ceiling - Project impl.'!$A$1:$F$202,5,FALSE))</f>
        <v xml:space="preserve"> </v>
      </c>
      <c r="Q39" s="13">
        <f t="shared" si="9"/>
        <v>0</v>
      </c>
      <c r="R39" s="14"/>
      <c r="S39" s="6"/>
      <c r="T39" s="12" t="str">
        <f>IF(S39=""," ",VLOOKUP(C39,'Ceiling - Project impl.'!$A$1:$F$202,6,FALSE))</f>
        <v xml:space="preserve"> </v>
      </c>
      <c r="U39" s="13">
        <f t="shared" si="10"/>
        <v>0</v>
      </c>
      <c r="V39" s="136">
        <f t="shared" si="11"/>
        <v>0</v>
      </c>
      <c r="W39" s="15">
        <f t="shared" si="12"/>
        <v>0</v>
      </c>
      <c r="Y39" s="6">
        <f t="shared" si="13"/>
        <v>0</v>
      </c>
      <c r="Z39" s="163"/>
      <c r="AA39" s="12" t="str">
        <f>IF(G39=""," ",VLOOKUP(C39,'Ceiling - Project impl.'!$A$1:$F$202,3,FALSE))</f>
        <v xml:space="preserve"> </v>
      </c>
      <c r="AB39" s="13">
        <f t="shared" si="0"/>
        <v>0</v>
      </c>
      <c r="AC39" s="182">
        <f t="shared" si="14"/>
        <v>0</v>
      </c>
      <c r="AD39" s="14"/>
      <c r="AE39" s="6">
        <f t="shared" si="1"/>
        <v>0</v>
      </c>
      <c r="AF39" s="163"/>
      <c r="AG39" s="12" t="str">
        <f>IF(K39=""," ",VLOOKUP(C39,'Ceiling - Project impl.'!$A$1:$F$202,4,FALSE))</f>
        <v xml:space="preserve"> </v>
      </c>
      <c r="AH39" s="13">
        <f t="shared" si="15"/>
        <v>0</v>
      </c>
      <c r="AI39" s="182">
        <f t="shared" si="16"/>
        <v>0</v>
      </c>
      <c r="AJ39" s="14"/>
      <c r="AK39" s="6">
        <f t="shared" si="2"/>
        <v>0</v>
      </c>
      <c r="AL39" s="163"/>
      <c r="AM39" s="12" t="str">
        <f>IF(O39=""," ",VLOOKUP(C39,'Ceiling - Project impl.'!$A$1:$F$202,5,FALSE))</f>
        <v xml:space="preserve"> </v>
      </c>
      <c r="AN39" s="13">
        <f t="shared" si="3"/>
        <v>0</v>
      </c>
      <c r="AO39" s="182">
        <f t="shared" si="17"/>
        <v>0</v>
      </c>
      <c r="AP39" s="14"/>
      <c r="AQ39" s="6">
        <f t="shared" si="4"/>
        <v>0</v>
      </c>
      <c r="AR39" s="163"/>
      <c r="AS39" s="12" t="str">
        <f>IF(S39=""," ",VLOOKUP(C39,'Ceiling - Project impl.'!$A$1:$F$202,6,FALSE))</f>
        <v xml:space="preserve"> </v>
      </c>
      <c r="AT39" s="13">
        <f t="shared" si="5"/>
        <v>0</v>
      </c>
      <c r="AU39" s="182">
        <f t="shared" si="18"/>
        <v>0</v>
      </c>
      <c r="AV39" s="136">
        <f t="shared" si="6"/>
        <v>0</v>
      </c>
      <c r="AW39" s="15">
        <f t="shared" si="19"/>
        <v>0</v>
      </c>
      <c r="AX39" s="183">
        <f t="shared" si="20"/>
        <v>0</v>
      </c>
      <c r="AY39" s="388"/>
      <c r="AZ39" s="388"/>
      <c r="BA39" s="388"/>
    </row>
    <row r="40" spans="1:53" x14ac:dyDescent="0.3">
      <c r="A40" s="71"/>
      <c r="B40" s="11" t="str">
        <f>IF(A40="","",VLOOKUP(A40,'II.Distribution of grant'!$A$6:$E$45,2,FALSE))</f>
        <v/>
      </c>
      <c r="C40" s="11" t="str">
        <f>IF(A40="","",VLOOKUP(A40,'II.Distribution of grant'!$A$6:$E$45,4,FALSE))</f>
        <v/>
      </c>
      <c r="D40" s="11" t="str">
        <f>IF(A40=""," ",VLOOKUP(C40,'Ceiling - Project impl.'!$A$1:$F$202,2,FALSE))</f>
        <v xml:space="preserve"> </v>
      </c>
      <c r="E40" s="6"/>
      <c r="F40" s="6"/>
      <c r="G40" s="6"/>
      <c r="H40" s="12" t="str">
        <f>IF(G40=""," ",VLOOKUP(C40,'Ceiling - Project impl.'!$A$1:$F$202,3,FALSE))</f>
        <v xml:space="preserve"> </v>
      </c>
      <c r="I40" s="13">
        <f t="shared" si="7"/>
        <v>0</v>
      </c>
      <c r="J40" s="14"/>
      <c r="K40" s="6"/>
      <c r="L40" s="12" t="str">
        <f>IF(K40=""," ",VLOOKUP(C40,'Ceiling - Project impl.'!$A$1:$F$202,4,FALSE))</f>
        <v xml:space="preserve"> </v>
      </c>
      <c r="M40" s="13">
        <f t="shared" si="8"/>
        <v>0</v>
      </c>
      <c r="N40" s="14"/>
      <c r="O40" s="6"/>
      <c r="P40" s="12" t="str">
        <f>IF(O40=""," ",VLOOKUP(C40,'Ceiling - Project impl.'!$A$1:$F$202,5,FALSE))</f>
        <v xml:space="preserve"> </v>
      </c>
      <c r="Q40" s="13">
        <f t="shared" si="9"/>
        <v>0</v>
      </c>
      <c r="R40" s="14"/>
      <c r="S40" s="6"/>
      <c r="T40" s="12" t="str">
        <f>IF(S40=""," ",VLOOKUP(C40,'Ceiling - Project impl.'!$A$1:$F$202,6,FALSE))</f>
        <v xml:space="preserve"> </v>
      </c>
      <c r="U40" s="13">
        <f t="shared" si="10"/>
        <v>0</v>
      </c>
      <c r="V40" s="136">
        <f t="shared" si="11"/>
        <v>0</v>
      </c>
      <c r="W40" s="15">
        <f t="shared" si="12"/>
        <v>0</v>
      </c>
      <c r="Y40" s="6">
        <f t="shared" si="13"/>
        <v>0</v>
      </c>
      <c r="Z40" s="163"/>
      <c r="AA40" s="12" t="str">
        <f>IF(G40=""," ",VLOOKUP(C40,'Ceiling - Project impl.'!$A$1:$F$202,3,FALSE))</f>
        <v xml:space="preserve"> </v>
      </c>
      <c r="AB40" s="13">
        <f t="shared" si="0"/>
        <v>0</v>
      </c>
      <c r="AC40" s="182">
        <f t="shared" si="14"/>
        <v>0</v>
      </c>
      <c r="AD40" s="14"/>
      <c r="AE40" s="6">
        <f t="shared" si="1"/>
        <v>0</v>
      </c>
      <c r="AF40" s="163"/>
      <c r="AG40" s="12" t="str">
        <f>IF(K40=""," ",VLOOKUP(C40,'Ceiling - Project impl.'!$A$1:$F$202,4,FALSE))</f>
        <v xml:space="preserve"> </v>
      </c>
      <c r="AH40" s="13">
        <f t="shared" si="15"/>
        <v>0</v>
      </c>
      <c r="AI40" s="182">
        <f t="shared" si="16"/>
        <v>0</v>
      </c>
      <c r="AJ40" s="14"/>
      <c r="AK40" s="6">
        <f t="shared" si="2"/>
        <v>0</v>
      </c>
      <c r="AL40" s="163"/>
      <c r="AM40" s="12" t="str">
        <f>IF(O40=""," ",VLOOKUP(C40,'Ceiling - Project impl.'!$A$1:$F$202,5,FALSE))</f>
        <v xml:space="preserve"> </v>
      </c>
      <c r="AN40" s="13">
        <f t="shared" si="3"/>
        <v>0</v>
      </c>
      <c r="AO40" s="182">
        <f t="shared" si="17"/>
        <v>0</v>
      </c>
      <c r="AP40" s="14"/>
      <c r="AQ40" s="6">
        <f t="shared" si="4"/>
        <v>0</v>
      </c>
      <c r="AR40" s="163"/>
      <c r="AS40" s="12" t="str">
        <f>IF(S40=""," ",VLOOKUP(C40,'Ceiling - Project impl.'!$A$1:$F$202,6,FALSE))</f>
        <v xml:space="preserve"> </v>
      </c>
      <c r="AT40" s="13">
        <f t="shared" si="5"/>
        <v>0</v>
      </c>
      <c r="AU40" s="182">
        <f t="shared" si="18"/>
        <v>0</v>
      </c>
      <c r="AV40" s="136">
        <f t="shared" si="6"/>
        <v>0</v>
      </c>
      <c r="AW40" s="15">
        <f t="shared" si="19"/>
        <v>0</v>
      </c>
      <c r="AX40" s="183">
        <f t="shared" si="20"/>
        <v>0</v>
      </c>
      <c r="AY40" s="388"/>
      <c r="AZ40" s="388"/>
      <c r="BA40" s="388"/>
    </row>
    <row r="41" spans="1:53" x14ac:dyDescent="0.3">
      <c r="A41" s="71"/>
      <c r="B41" s="11" t="str">
        <f>IF(A41="","",VLOOKUP(A41,'II.Distribution of grant'!$A$6:$E$45,2,FALSE))</f>
        <v/>
      </c>
      <c r="C41" s="11" t="str">
        <f>IF(A41="","",VLOOKUP(A41,'II.Distribution of grant'!$A$6:$E$45,4,FALSE))</f>
        <v/>
      </c>
      <c r="D41" s="11" t="str">
        <f>IF(A41=""," ",VLOOKUP(C41,'Ceiling - Project impl.'!$A$1:$F$202,2,FALSE))</f>
        <v xml:space="preserve"> </v>
      </c>
      <c r="E41" s="6"/>
      <c r="F41" s="6"/>
      <c r="G41" s="6"/>
      <c r="H41" s="12" t="str">
        <f>IF(G41=""," ",VLOOKUP(C41,'Ceiling - Project impl.'!$A$1:$F$202,3,FALSE))</f>
        <v xml:space="preserve"> </v>
      </c>
      <c r="I41" s="13">
        <f t="shared" si="7"/>
        <v>0</v>
      </c>
      <c r="J41" s="14"/>
      <c r="K41" s="6"/>
      <c r="L41" s="12" t="str">
        <f>IF(K41=""," ",VLOOKUP(C41,'Ceiling - Project impl.'!$A$1:$F$202,4,FALSE))</f>
        <v xml:space="preserve"> </v>
      </c>
      <c r="M41" s="13">
        <f t="shared" si="8"/>
        <v>0</v>
      </c>
      <c r="N41" s="14"/>
      <c r="O41" s="6"/>
      <c r="P41" s="12" t="str">
        <f>IF(O41=""," ",VLOOKUP(C41,'Ceiling - Project impl.'!$A$1:$F$202,5,FALSE))</f>
        <v xml:space="preserve"> </v>
      </c>
      <c r="Q41" s="13">
        <f t="shared" si="9"/>
        <v>0</v>
      </c>
      <c r="R41" s="14"/>
      <c r="S41" s="6"/>
      <c r="T41" s="12" t="str">
        <f>IF(S41=""," ",VLOOKUP(C41,'Ceiling - Project impl.'!$A$1:$F$202,6,FALSE))</f>
        <v xml:space="preserve"> </v>
      </c>
      <c r="U41" s="13">
        <f t="shared" si="10"/>
        <v>0</v>
      </c>
      <c r="V41" s="136">
        <f t="shared" si="11"/>
        <v>0</v>
      </c>
      <c r="W41" s="15">
        <f t="shared" si="12"/>
        <v>0</v>
      </c>
      <c r="Y41" s="6">
        <f t="shared" si="13"/>
        <v>0</v>
      </c>
      <c r="Z41" s="163"/>
      <c r="AA41" s="12" t="str">
        <f>IF(G41=""," ",VLOOKUP(C41,'Ceiling - Project impl.'!$A$1:$F$202,3,FALSE))</f>
        <v xml:space="preserve"> </v>
      </c>
      <c r="AB41" s="13">
        <f t="shared" si="0"/>
        <v>0</v>
      </c>
      <c r="AC41" s="182">
        <f t="shared" si="14"/>
        <v>0</v>
      </c>
      <c r="AD41" s="14"/>
      <c r="AE41" s="6">
        <f t="shared" si="1"/>
        <v>0</v>
      </c>
      <c r="AF41" s="163"/>
      <c r="AG41" s="12" t="str">
        <f>IF(K41=""," ",VLOOKUP(C41,'Ceiling - Project impl.'!$A$1:$F$202,4,FALSE))</f>
        <v xml:space="preserve"> </v>
      </c>
      <c r="AH41" s="13">
        <f t="shared" si="15"/>
        <v>0</v>
      </c>
      <c r="AI41" s="182">
        <f t="shared" si="16"/>
        <v>0</v>
      </c>
      <c r="AJ41" s="14"/>
      <c r="AK41" s="6">
        <f t="shared" si="2"/>
        <v>0</v>
      </c>
      <c r="AL41" s="163"/>
      <c r="AM41" s="12" t="str">
        <f>IF(O41=""," ",VLOOKUP(C41,'Ceiling - Project impl.'!$A$1:$F$202,5,FALSE))</f>
        <v xml:space="preserve"> </v>
      </c>
      <c r="AN41" s="13">
        <f t="shared" si="3"/>
        <v>0</v>
      </c>
      <c r="AO41" s="182">
        <f t="shared" si="17"/>
        <v>0</v>
      </c>
      <c r="AP41" s="14"/>
      <c r="AQ41" s="6">
        <f t="shared" si="4"/>
        <v>0</v>
      </c>
      <c r="AR41" s="163"/>
      <c r="AS41" s="12" t="str">
        <f>IF(S41=""," ",VLOOKUP(C41,'Ceiling - Project impl.'!$A$1:$F$202,6,FALSE))</f>
        <v xml:space="preserve"> </v>
      </c>
      <c r="AT41" s="13">
        <f t="shared" si="5"/>
        <v>0</v>
      </c>
      <c r="AU41" s="182">
        <f t="shared" si="18"/>
        <v>0</v>
      </c>
      <c r="AV41" s="136">
        <f t="shared" si="6"/>
        <v>0</v>
      </c>
      <c r="AW41" s="15">
        <f t="shared" si="19"/>
        <v>0</v>
      </c>
      <c r="AX41" s="183">
        <f t="shared" si="20"/>
        <v>0</v>
      </c>
      <c r="AY41" s="388"/>
      <c r="AZ41" s="388"/>
      <c r="BA41" s="388"/>
    </row>
    <row r="42" spans="1:53" x14ac:dyDescent="0.3">
      <c r="A42" s="71"/>
      <c r="B42" s="11" t="str">
        <f>IF(A42="","",VLOOKUP(A42,'II.Distribution of grant'!$A$6:$E$45,2,FALSE))</f>
        <v/>
      </c>
      <c r="C42" s="11" t="str">
        <f>IF(A42="","",VLOOKUP(A42,'II.Distribution of grant'!$A$6:$E$45,4,FALSE))</f>
        <v/>
      </c>
      <c r="D42" s="11" t="str">
        <f>IF(A42=""," ",VLOOKUP(C42,'Ceiling - Project impl.'!$A$1:$F$202,2,FALSE))</f>
        <v xml:space="preserve"> </v>
      </c>
      <c r="E42" s="6"/>
      <c r="F42" s="6"/>
      <c r="G42" s="6"/>
      <c r="H42" s="12" t="str">
        <f>IF(G42=""," ",VLOOKUP(C42,'Ceiling - Project impl.'!$A$1:$F$202,3,FALSE))</f>
        <v xml:space="preserve"> </v>
      </c>
      <c r="I42" s="13">
        <f t="shared" si="7"/>
        <v>0</v>
      </c>
      <c r="J42" s="14"/>
      <c r="K42" s="6"/>
      <c r="L42" s="12" t="str">
        <f>IF(K42=""," ",VLOOKUP(C42,'Ceiling - Project impl.'!$A$1:$F$202,4,FALSE))</f>
        <v xml:space="preserve"> </v>
      </c>
      <c r="M42" s="13">
        <f t="shared" si="8"/>
        <v>0</v>
      </c>
      <c r="N42" s="14"/>
      <c r="O42" s="6"/>
      <c r="P42" s="12" t="str">
        <f>IF(O42=""," ",VLOOKUP(C42,'Ceiling - Project impl.'!$A$1:$F$202,5,FALSE))</f>
        <v xml:space="preserve"> </v>
      </c>
      <c r="Q42" s="13">
        <f t="shared" si="9"/>
        <v>0</v>
      </c>
      <c r="R42" s="14"/>
      <c r="S42" s="6"/>
      <c r="T42" s="12" t="str">
        <f>IF(S42=""," ",VLOOKUP(C42,'Ceiling - Project impl.'!$A$1:$F$202,6,FALSE))</f>
        <v xml:space="preserve"> </v>
      </c>
      <c r="U42" s="13">
        <f t="shared" si="10"/>
        <v>0</v>
      </c>
      <c r="V42" s="136">
        <f t="shared" si="11"/>
        <v>0</v>
      </c>
      <c r="W42" s="15">
        <f t="shared" si="12"/>
        <v>0</v>
      </c>
      <c r="Y42" s="6">
        <f t="shared" si="13"/>
        <v>0</v>
      </c>
      <c r="Z42" s="163"/>
      <c r="AA42" s="12" t="str">
        <f>IF(G42=""," ",VLOOKUP(C42,'Ceiling - Project impl.'!$A$1:$F$202,3,FALSE))</f>
        <v xml:space="preserve"> </v>
      </c>
      <c r="AB42" s="13">
        <f t="shared" si="0"/>
        <v>0</v>
      </c>
      <c r="AC42" s="182">
        <f t="shared" si="14"/>
        <v>0</v>
      </c>
      <c r="AD42" s="14"/>
      <c r="AE42" s="6">
        <f t="shared" si="1"/>
        <v>0</v>
      </c>
      <c r="AF42" s="163"/>
      <c r="AG42" s="12" t="str">
        <f>IF(K42=""," ",VLOOKUP(C42,'Ceiling - Project impl.'!$A$1:$F$202,4,FALSE))</f>
        <v xml:space="preserve"> </v>
      </c>
      <c r="AH42" s="13">
        <f t="shared" si="15"/>
        <v>0</v>
      </c>
      <c r="AI42" s="182">
        <f t="shared" si="16"/>
        <v>0</v>
      </c>
      <c r="AJ42" s="14"/>
      <c r="AK42" s="6">
        <f t="shared" si="2"/>
        <v>0</v>
      </c>
      <c r="AL42" s="163"/>
      <c r="AM42" s="12" t="str">
        <f>IF(O42=""," ",VLOOKUP(C42,'Ceiling - Project impl.'!$A$1:$F$202,5,FALSE))</f>
        <v xml:space="preserve"> </v>
      </c>
      <c r="AN42" s="13">
        <f t="shared" si="3"/>
        <v>0</v>
      </c>
      <c r="AO42" s="182">
        <f t="shared" si="17"/>
        <v>0</v>
      </c>
      <c r="AP42" s="14"/>
      <c r="AQ42" s="6">
        <f t="shared" si="4"/>
        <v>0</v>
      </c>
      <c r="AR42" s="163"/>
      <c r="AS42" s="12" t="str">
        <f>IF(S42=""," ",VLOOKUP(C42,'Ceiling - Project impl.'!$A$1:$F$202,6,FALSE))</f>
        <v xml:space="preserve"> </v>
      </c>
      <c r="AT42" s="13">
        <f t="shared" si="5"/>
        <v>0</v>
      </c>
      <c r="AU42" s="182">
        <f t="shared" si="18"/>
        <v>0</v>
      </c>
      <c r="AV42" s="136">
        <f t="shared" si="6"/>
        <v>0</v>
      </c>
      <c r="AW42" s="15">
        <f t="shared" si="19"/>
        <v>0</v>
      </c>
      <c r="AX42" s="183">
        <f t="shared" si="20"/>
        <v>0</v>
      </c>
      <c r="AY42" s="388"/>
      <c r="AZ42" s="388"/>
      <c r="BA42" s="388"/>
    </row>
    <row r="43" spans="1:53" x14ac:dyDescent="0.3">
      <c r="A43" s="71"/>
      <c r="B43" s="11" t="str">
        <f>IF(A43="","",VLOOKUP(A43,'II.Distribution of grant'!$A$6:$E$45,2,FALSE))</f>
        <v/>
      </c>
      <c r="C43" s="11" t="str">
        <f>IF(A43="","",VLOOKUP(A43,'II.Distribution of grant'!$A$6:$E$45,4,FALSE))</f>
        <v/>
      </c>
      <c r="D43" s="11" t="str">
        <f>IF(A43=""," ",VLOOKUP(C43,'Ceiling - Project impl.'!$A$1:$F$202,2,FALSE))</f>
        <v xml:space="preserve"> </v>
      </c>
      <c r="E43" s="6"/>
      <c r="F43" s="6"/>
      <c r="G43" s="6"/>
      <c r="H43" s="12" t="str">
        <f>IF(G43=""," ",VLOOKUP(C43,'Ceiling - Project impl.'!$A$1:$F$202,3,FALSE))</f>
        <v xml:space="preserve"> </v>
      </c>
      <c r="I43" s="13">
        <f t="shared" si="7"/>
        <v>0</v>
      </c>
      <c r="J43" s="14"/>
      <c r="K43" s="6"/>
      <c r="L43" s="12" t="str">
        <f>IF(K43=""," ",VLOOKUP(C43,'Ceiling - Project impl.'!$A$1:$F$202,4,FALSE))</f>
        <v xml:space="preserve"> </v>
      </c>
      <c r="M43" s="13">
        <f t="shared" si="8"/>
        <v>0</v>
      </c>
      <c r="N43" s="14"/>
      <c r="O43" s="6"/>
      <c r="P43" s="12" t="str">
        <f>IF(O43=""," ",VLOOKUP(C43,'Ceiling - Project impl.'!$A$1:$F$202,5,FALSE))</f>
        <v xml:space="preserve"> </v>
      </c>
      <c r="Q43" s="13">
        <f t="shared" si="9"/>
        <v>0</v>
      </c>
      <c r="R43" s="14"/>
      <c r="S43" s="6"/>
      <c r="T43" s="12" t="str">
        <f>IF(S43=""," ",VLOOKUP(C43,'Ceiling - Project impl.'!$A$1:$F$202,6,FALSE))</f>
        <v xml:space="preserve"> </v>
      </c>
      <c r="U43" s="13">
        <f t="shared" si="10"/>
        <v>0</v>
      </c>
      <c r="V43" s="136">
        <f t="shared" si="11"/>
        <v>0</v>
      </c>
      <c r="W43" s="15">
        <f t="shared" si="12"/>
        <v>0</v>
      </c>
      <c r="Y43" s="6">
        <f t="shared" si="13"/>
        <v>0</v>
      </c>
      <c r="Z43" s="163"/>
      <c r="AA43" s="12" t="str">
        <f>IF(G43=""," ",VLOOKUP(C43,'Ceiling - Project impl.'!$A$1:$F$202,3,FALSE))</f>
        <v xml:space="preserve"> </v>
      </c>
      <c r="AB43" s="13">
        <f t="shared" si="0"/>
        <v>0</v>
      </c>
      <c r="AC43" s="182">
        <f t="shared" si="14"/>
        <v>0</v>
      </c>
      <c r="AD43" s="14"/>
      <c r="AE43" s="6">
        <f t="shared" si="1"/>
        <v>0</v>
      </c>
      <c r="AF43" s="163"/>
      <c r="AG43" s="12" t="str">
        <f>IF(K43=""," ",VLOOKUP(C43,'Ceiling - Project impl.'!$A$1:$F$202,4,FALSE))</f>
        <v xml:space="preserve"> </v>
      </c>
      <c r="AH43" s="13">
        <f t="shared" si="15"/>
        <v>0</v>
      </c>
      <c r="AI43" s="182">
        <f t="shared" si="16"/>
        <v>0</v>
      </c>
      <c r="AJ43" s="14"/>
      <c r="AK43" s="6">
        <f t="shared" si="2"/>
        <v>0</v>
      </c>
      <c r="AL43" s="163"/>
      <c r="AM43" s="12" t="str">
        <f>IF(O43=""," ",VLOOKUP(C43,'Ceiling - Project impl.'!$A$1:$F$202,5,FALSE))</f>
        <v xml:space="preserve"> </v>
      </c>
      <c r="AN43" s="13">
        <f t="shared" si="3"/>
        <v>0</v>
      </c>
      <c r="AO43" s="182">
        <f t="shared" si="17"/>
        <v>0</v>
      </c>
      <c r="AP43" s="14"/>
      <c r="AQ43" s="6">
        <f t="shared" si="4"/>
        <v>0</v>
      </c>
      <c r="AR43" s="163"/>
      <c r="AS43" s="12" t="str">
        <f>IF(S43=""," ",VLOOKUP(C43,'Ceiling - Project impl.'!$A$1:$F$202,6,FALSE))</f>
        <v xml:space="preserve"> </v>
      </c>
      <c r="AT43" s="13">
        <f t="shared" si="5"/>
        <v>0</v>
      </c>
      <c r="AU43" s="182">
        <f t="shared" si="18"/>
        <v>0</v>
      </c>
      <c r="AV43" s="136">
        <f t="shared" si="6"/>
        <v>0</v>
      </c>
      <c r="AW43" s="15">
        <f t="shared" si="19"/>
        <v>0</v>
      </c>
      <c r="AX43" s="183">
        <f t="shared" si="20"/>
        <v>0</v>
      </c>
      <c r="AY43" s="388"/>
      <c r="AZ43" s="388"/>
      <c r="BA43" s="388"/>
    </row>
    <row r="44" spans="1:53" x14ac:dyDescent="0.3">
      <c r="A44" s="71"/>
      <c r="B44" s="11" t="str">
        <f>IF(A44="","",VLOOKUP(A44,'II.Distribution of grant'!$A$6:$E$45,2,FALSE))</f>
        <v/>
      </c>
      <c r="C44" s="11" t="str">
        <f>IF(A44="","",VLOOKUP(A44,'II.Distribution of grant'!$A$6:$E$45,4,FALSE))</f>
        <v/>
      </c>
      <c r="D44" s="11" t="str">
        <f>IF(A44=""," ",VLOOKUP(C44,'Ceiling - Project impl.'!$A$1:$F$202,2,FALSE))</f>
        <v xml:space="preserve"> </v>
      </c>
      <c r="E44" s="6"/>
      <c r="F44" s="6"/>
      <c r="G44" s="6"/>
      <c r="H44" s="12" t="str">
        <f>IF(G44=""," ",VLOOKUP(C44,'Ceiling - Project impl.'!$A$1:$F$202,3,FALSE))</f>
        <v xml:space="preserve"> </v>
      </c>
      <c r="I44" s="13">
        <f t="shared" si="7"/>
        <v>0</v>
      </c>
      <c r="J44" s="14"/>
      <c r="K44" s="6"/>
      <c r="L44" s="12" t="str">
        <f>IF(K44=""," ",VLOOKUP(C44,'Ceiling - Project impl.'!$A$1:$F$202,4,FALSE))</f>
        <v xml:space="preserve"> </v>
      </c>
      <c r="M44" s="13">
        <f t="shared" si="8"/>
        <v>0</v>
      </c>
      <c r="N44" s="14"/>
      <c r="O44" s="6"/>
      <c r="P44" s="12" t="str">
        <f>IF(O44=""," ",VLOOKUP(C44,'Ceiling - Project impl.'!$A$1:$F$202,5,FALSE))</f>
        <v xml:space="preserve"> </v>
      </c>
      <c r="Q44" s="13">
        <f t="shared" si="9"/>
        <v>0</v>
      </c>
      <c r="R44" s="14"/>
      <c r="S44" s="6"/>
      <c r="T44" s="12" t="str">
        <f>IF(S44=""," ",VLOOKUP(C44,'Ceiling - Project impl.'!$A$1:$F$202,6,FALSE))</f>
        <v xml:space="preserve"> </v>
      </c>
      <c r="U44" s="13">
        <f t="shared" si="10"/>
        <v>0</v>
      </c>
      <c r="V44" s="136">
        <f t="shared" si="11"/>
        <v>0</v>
      </c>
      <c r="W44" s="15">
        <f t="shared" si="12"/>
        <v>0</v>
      </c>
      <c r="Y44" s="6">
        <f t="shared" si="13"/>
        <v>0</v>
      </c>
      <c r="Z44" s="163"/>
      <c r="AA44" s="12" t="str">
        <f>IF(G44=""," ",VLOOKUP(C44,'Ceiling - Project impl.'!$A$1:$F$202,3,FALSE))</f>
        <v xml:space="preserve"> </v>
      </c>
      <c r="AB44" s="13">
        <f t="shared" si="0"/>
        <v>0</v>
      </c>
      <c r="AC44" s="182">
        <f t="shared" si="14"/>
        <v>0</v>
      </c>
      <c r="AD44" s="14"/>
      <c r="AE44" s="6">
        <f t="shared" si="1"/>
        <v>0</v>
      </c>
      <c r="AF44" s="163"/>
      <c r="AG44" s="12" t="str">
        <f>IF(K44=""," ",VLOOKUP(C44,'Ceiling - Project impl.'!$A$1:$F$202,4,FALSE))</f>
        <v xml:space="preserve"> </v>
      </c>
      <c r="AH44" s="13">
        <f t="shared" si="15"/>
        <v>0</v>
      </c>
      <c r="AI44" s="182">
        <f t="shared" si="16"/>
        <v>0</v>
      </c>
      <c r="AJ44" s="14"/>
      <c r="AK44" s="6">
        <f t="shared" si="2"/>
        <v>0</v>
      </c>
      <c r="AL44" s="163"/>
      <c r="AM44" s="12" t="str">
        <f>IF(O44=""," ",VLOOKUP(C44,'Ceiling - Project impl.'!$A$1:$F$202,5,FALSE))</f>
        <v xml:space="preserve"> </v>
      </c>
      <c r="AN44" s="13">
        <f t="shared" si="3"/>
        <v>0</v>
      </c>
      <c r="AO44" s="182">
        <f t="shared" si="17"/>
        <v>0</v>
      </c>
      <c r="AP44" s="14"/>
      <c r="AQ44" s="6">
        <f t="shared" si="4"/>
        <v>0</v>
      </c>
      <c r="AR44" s="163"/>
      <c r="AS44" s="12" t="str">
        <f>IF(S44=""," ",VLOOKUP(C44,'Ceiling - Project impl.'!$A$1:$F$202,6,FALSE))</f>
        <v xml:space="preserve"> </v>
      </c>
      <c r="AT44" s="13">
        <f t="shared" si="5"/>
        <v>0</v>
      </c>
      <c r="AU44" s="182">
        <f t="shared" si="18"/>
        <v>0</v>
      </c>
      <c r="AV44" s="136">
        <f t="shared" si="6"/>
        <v>0</v>
      </c>
      <c r="AW44" s="15">
        <f t="shared" si="19"/>
        <v>0</v>
      </c>
      <c r="AX44" s="183">
        <f t="shared" si="20"/>
        <v>0</v>
      </c>
      <c r="AY44" s="388"/>
      <c r="AZ44" s="388"/>
      <c r="BA44" s="388"/>
    </row>
    <row r="45" spans="1:53" x14ac:dyDescent="0.3">
      <c r="A45" s="71"/>
      <c r="B45" s="11" t="str">
        <f>IF(A45="","",VLOOKUP(A45,'II.Distribution of grant'!$A$6:$E$45,2,FALSE))</f>
        <v/>
      </c>
      <c r="C45" s="11" t="str">
        <f>IF(A45="","",VLOOKUP(A45,'II.Distribution of grant'!$A$6:$E$45,4,FALSE))</f>
        <v/>
      </c>
      <c r="D45" s="11" t="str">
        <f>IF(A45=""," ",VLOOKUP(C45,'Ceiling - Project impl.'!$A$1:$F$202,2,FALSE))</f>
        <v xml:space="preserve"> </v>
      </c>
      <c r="E45" s="6"/>
      <c r="F45" s="6"/>
      <c r="G45" s="6"/>
      <c r="H45" s="12" t="str">
        <f>IF(G45=""," ",VLOOKUP(C45,'Ceiling - Project impl.'!$A$1:$F$202,3,FALSE))</f>
        <v xml:space="preserve"> </v>
      </c>
      <c r="I45" s="13">
        <f t="shared" si="7"/>
        <v>0</v>
      </c>
      <c r="J45" s="14"/>
      <c r="K45" s="6"/>
      <c r="L45" s="12" t="str">
        <f>IF(K45=""," ",VLOOKUP(C45,'Ceiling - Project impl.'!$A$1:$F$202,4,FALSE))</f>
        <v xml:space="preserve"> </v>
      </c>
      <c r="M45" s="13">
        <f t="shared" si="8"/>
        <v>0</v>
      </c>
      <c r="N45" s="14"/>
      <c r="O45" s="6"/>
      <c r="P45" s="12" t="str">
        <f>IF(O45=""," ",VLOOKUP(C45,'Ceiling - Project impl.'!$A$1:$F$202,5,FALSE))</f>
        <v xml:space="preserve"> </v>
      </c>
      <c r="Q45" s="13">
        <f t="shared" si="9"/>
        <v>0</v>
      </c>
      <c r="R45" s="14"/>
      <c r="S45" s="6"/>
      <c r="T45" s="12" t="str">
        <f>IF(S45=""," ",VLOOKUP(C45,'Ceiling - Project impl.'!$A$1:$F$202,6,FALSE))</f>
        <v xml:space="preserve"> </v>
      </c>
      <c r="U45" s="13">
        <f t="shared" si="10"/>
        <v>0</v>
      </c>
      <c r="V45" s="136">
        <f t="shared" si="11"/>
        <v>0</v>
      </c>
      <c r="W45" s="15">
        <f t="shared" si="12"/>
        <v>0</v>
      </c>
      <c r="Y45" s="6">
        <f t="shared" si="13"/>
        <v>0</v>
      </c>
      <c r="Z45" s="163"/>
      <c r="AA45" s="12" t="str">
        <f>IF(G45=""," ",VLOOKUP(C45,'Ceiling - Project impl.'!$A$1:$F$202,3,FALSE))</f>
        <v xml:space="preserve"> </v>
      </c>
      <c r="AB45" s="13">
        <f t="shared" si="0"/>
        <v>0</v>
      </c>
      <c r="AC45" s="182">
        <f t="shared" si="14"/>
        <v>0</v>
      </c>
      <c r="AD45" s="14"/>
      <c r="AE45" s="6">
        <f t="shared" si="1"/>
        <v>0</v>
      </c>
      <c r="AF45" s="163"/>
      <c r="AG45" s="12" t="str">
        <f>IF(K45=""," ",VLOOKUP(C45,'Ceiling - Project impl.'!$A$1:$F$202,4,FALSE))</f>
        <v xml:space="preserve"> </v>
      </c>
      <c r="AH45" s="13">
        <f t="shared" si="15"/>
        <v>0</v>
      </c>
      <c r="AI45" s="182">
        <f t="shared" si="16"/>
        <v>0</v>
      </c>
      <c r="AJ45" s="14"/>
      <c r="AK45" s="6">
        <f t="shared" si="2"/>
        <v>0</v>
      </c>
      <c r="AL45" s="163"/>
      <c r="AM45" s="12" t="str">
        <f>IF(O45=""," ",VLOOKUP(C45,'Ceiling - Project impl.'!$A$1:$F$202,5,FALSE))</f>
        <v xml:space="preserve"> </v>
      </c>
      <c r="AN45" s="13">
        <f t="shared" si="3"/>
        <v>0</v>
      </c>
      <c r="AO45" s="182">
        <f t="shared" si="17"/>
        <v>0</v>
      </c>
      <c r="AP45" s="14"/>
      <c r="AQ45" s="6">
        <f t="shared" si="4"/>
        <v>0</v>
      </c>
      <c r="AR45" s="163"/>
      <c r="AS45" s="12" t="str">
        <f>IF(S45=""," ",VLOOKUP(C45,'Ceiling - Project impl.'!$A$1:$F$202,6,FALSE))</f>
        <v xml:space="preserve"> </v>
      </c>
      <c r="AT45" s="13">
        <f t="shared" si="5"/>
        <v>0</v>
      </c>
      <c r="AU45" s="182">
        <f t="shared" si="18"/>
        <v>0</v>
      </c>
      <c r="AV45" s="136">
        <f t="shared" si="6"/>
        <v>0</v>
      </c>
      <c r="AW45" s="15">
        <f t="shared" si="19"/>
        <v>0</v>
      </c>
      <c r="AX45" s="183">
        <f t="shared" si="20"/>
        <v>0</v>
      </c>
      <c r="AY45" s="388"/>
      <c r="AZ45" s="388"/>
      <c r="BA45" s="388"/>
    </row>
    <row r="46" spans="1:53" x14ac:dyDescent="0.3">
      <c r="A46" s="71"/>
      <c r="B46" s="11" t="str">
        <f>IF(A46="","",VLOOKUP(A46,'II.Distribution of grant'!$A$6:$E$45,2,FALSE))</f>
        <v/>
      </c>
      <c r="C46" s="11" t="str">
        <f>IF(A46="","",VLOOKUP(A46,'II.Distribution of grant'!$A$6:$E$45,4,FALSE))</f>
        <v/>
      </c>
      <c r="D46" s="11" t="str">
        <f>IF(A46=""," ",VLOOKUP(C46,'Ceiling - Project impl.'!$A$1:$F$202,2,FALSE))</f>
        <v xml:space="preserve"> </v>
      </c>
      <c r="E46" s="6"/>
      <c r="F46" s="6"/>
      <c r="G46" s="6"/>
      <c r="H46" s="12" t="str">
        <f>IF(G46=""," ",VLOOKUP(C46,'Ceiling - Project impl.'!$A$1:$F$202,3,FALSE))</f>
        <v xml:space="preserve"> </v>
      </c>
      <c r="I46" s="13">
        <f t="shared" si="7"/>
        <v>0</v>
      </c>
      <c r="J46" s="14"/>
      <c r="K46" s="6"/>
      <c r="L46" s="12" t="str">
        <f>IF(K46=""," ",VLOOKUP(C46,'Ceiling - Project impl.'!$A$1:$F$202,4,FALSE))</f>
        <v xml:space="preserve"> </v>
      </c>
      <c r="M46" s="13">
        <f t="shared" si="8"/>
        <v>0</v>
      </c>
      <c r="N46" s="14"/>
      <c r="O46" s="6"/>
      <c r="P46" s="12" t="str">
        <f>IF(O46=""," ",VLOOKUP(C46,'Ceiling - Project impl.'!$A$1:$F$202,5,FALSE))</f>
        <v xml:space="preserve"> </v>
      </c>
      <c r="Q46" s="13">
        <f t="shared" si="9"/>
        <v>0</v>
      </c>
      <c r="R46" s="14"/>
      <c r="S46" s="6"/>
      <c r="T46" s="12" t="str">
        <f>IF(S46=""," ",VLOOKUP(C46,'Ceiling - Project impl.'!$A$1:$F$202,6,FALSE))</f>
        <v xml:space="preserve"> </v>
      </c>
      <c r="U46" s="13">
        <f t="shared" si="10"/>
        <v>0</v>
      </c>
      <c r="V46" s="136">
        <f t="shared" si="11"/>
        <v>0</v>
      </c>
      <c r="W46" s="15">
        <f t="shared" si="12"/>
        <v>0</v>
      </c>
      <c r="Y46" s="6">
        <f t="shared" si="13"/>
        <v>0</v>
      </c>
      <c r="Z46" s="163"/>
      <c r="AA46" s="12" t="str">
        <f>IF(G46=""," ",VLOOKUP(C46,'Ceiling - Project impl.'!$A$1:$F$202,3,FALSE))</f>
        <v xml:space="preserve"> </v>
      </c>
      <c r="AB46" s="13">
        <f t="shared" si="0"/>
        <v>0</v>
      </c>
      <c r="AC46" s="182">
        <f t="shared" si="14"/>
        <v>0</v>
      </c>
      <c r="AD46" s="14"/>
      <c r="AE46" s="6">
        <f t="shared" si="1"/>
        <v>0</v>
      </c>
      <c r="AF46" s="163"/>
      <c r="AG46" s="12" t="str">
        <f>IF(K46=""," ",VLOOKUP(C46,'Ceiling - Project impl.'!$A$1:$F$202,4,FALSE))</f>
        <v xml:space="preserve"> </v>
      </c>
      <c r="AH46" s="13">
        <f t="shared" si="15"/>
        <v>0</v>
      </c>
      <c r="AI46" s="182">
        <f t="shared" si="16"/>
        <v>0</v>
      </c>
      <c r="AJ46" s="14"/>
      <c r="AK46" s="6">
        <f t="shared" si="2"/>
        <v>0</v>
      </c>
      <c r="AL46" s="163"/>
      <c r="AM46" s="12" t="str">
        <f>IF(O46=""," ",VLOOKUP(C46,'Ceiling - Project impl.'!$A$1:$F$202,5,FALSE))</f>
        <v xml:space="preserve"> </v>
      </c>
      <c r="AN46" s="13">
        <f t="shared" si="3"/>
        <v>0</v>
      </c>
      <c r="AO46" s="182">
        <f t="shared" si="17"/>
        <v>0</v>
      </c>
      <c r="AP46" s="14"/>
      <c r="AQ46" s="6">
        <f t="shared" si="4"/>
        <v>0</v>
      </c>
      <c r="AR46" s="163"/>
      <c r="AS46" s="12" t="str">
        <f>IF(S46=""," ",VLOOKUP(C46,'Ceiling - Project impl.'!$A$1:$F$202,6,FALSE))</f>
        <v xml:space="preserve"> </v>
      </c>
      <c r="AT46" s="13">
        <f t="shared" si="5"/>
        <v>0</v>
      </c>
      <c r="AU46" s="182">
        <f t="shared" si="18"/>
        <v>0</v>
      </c>
      <c r="AV46" s="136">
        <f t="shared" si="6"/>
        <v>0</v>
      </c>
      <c r="AW46" s="15">
        <f t="shared" si="19"/>
        <v>0</v>
      </c>
      <c r="AX46" s="183">
        <f t="shared" si="20"/>
        <v>0</v>
      </c>
      <c r="AY46" s="388"/>
      <c r="AZ46" s="388"/>
      <c r="BA46" s="388"/>
    </row>
    <row r="47" spans="1:53" x14ac:dyDescent="0.3">
      <c r="A47" s="71"/>
      <c r="B47" s="11" t="str">
        <f>IF(A47="","",VLOOKUP(A47,'II.Distribution of grant'!$A$6:$E$45,2,FALSE))</f>
        <v/>
      </c>
      <c r="C47" s="11" t="str">
        <f>IF(A47="","",VLOOKUP(A47,'II.Distribution of grant'!$A$6:$E$45,4,FALSE))</f>
        <v/>
      </c>
      <c r="D47" s="11" t="str">
        <f>IF(A47=""," ",VLOOKUP(C47,'Ceiling - Project impl.'!$A$1:$F$202,2,FALSE))</f>
        <v xml:space="preserve"> </v>
      </c>
      <c r="E47" s="6"/>
      <c r="F47" s="6"/>
      <c r="G47" s="6"/>
      <c r="H47" s="12" t="str">
        <f>IF(G47=""," ",VLOOKUP(C47,'Ceiling - Project impl.'!$A$1:$F$202,3,FALSE))</f>
        <v xml:space="preserve"> </v>
      </c>
      <c r="I47" s="13">
        <f t="shared" si="7"/>
        <v>0</v>
      </c>
      <c r="J47" s="14"/>
      <c r="K47" s="6"/>
      <c r="L47" s="12" t="str">
        <f>IF(K47=""," ",VLOOKUP(C47,'Ceiling - Project impl.'!$A$1:$F$202,4,FALSE))</f>
        <v xml:space="preserve"> </v>
      </c>
      <c r="M47" s="13">
        <f t="shared" si="8"/>
        <v>0</v>
      </c>
      <c r="N47" s="14"/>
      <c r="O47" s="6"/>
      <c r="P47" s="12" t="str">
        <f>IF(O47=""," ",VLOOKUP(C47,'Ceiling - Project impl.'!$A$1:$F$202,5,FALSE))</f>
        <v xml:space="preserve"> </v>
      </c>
      <c r="Q47" s="13">
        <f t="shared" si="9"/>
        <v>0</v>
      </c>
      <c r="R47" s="14"/>
      <c r="S47" s="6"/>
      <c r="T47" s="12" t="str">
        <f>IF(S47=""," ",VLOOKUP(C47,'Ceiling - Project impl.'!$A$1:$F$202,6,FALSE))</f>
        <v xml:space="preserve"> </v>
      </c>
      <c r="U47" s="13">
        <f t="shared" si="10"/>
        <v>0</v>
      </c>
      <c r="V47" s="136">
        <f t="shared" si="11"/>
        <v>0</v>
      </c>
      <c r="W47" s="15">
        <f t="shared" si="12"/>
        <v>0</v>
      </c>
      <c r="Y47" s="6">
        <f t="shared" si="13"/>
        <v>0</v>
      </c>
      <c r="Z47" s="163"/>
      <c r="AA47" s="12" t="str">
        <f>IF(G47=""," ",VLOOKUP(C47,'Ceiling - Project impl.'!$A$1:$F$202,3,FALSE))</f>
        <v xml:space="preserve"> </v>
      </c>
      <c r="AB47" s="13">
        <f t="shared" si="0"/>
        <v>0</v>
      </c>
      <c r="AC47" s="182">
        <f t="shared" si="14"/>
        <v>0</v>
      </c>
      <c r="AD47" s="14"/>
      <c r="AE47" s="6">
        <f t="shared" si="1"/>
        <v>0</v>
      </c>
      <c r="AF47" s="163"/>
      <c r="AG47" s="12" t="str">
        <f>IF(K47=""," ",VLOOKUP(C47,'Ceiling - Project impl.'!$A$1:$F$202,4,FALSE))</f>
        <v xml:space="preserve"> </v>
      </c>
      <c r="AH47" s="13">
        <f t="shared" si="15"/>
        <v>0</v>
      </c>
      <c r="AI47" s="182">
        <f t="shared" si="16"/>
        <v>0</v>
      </c>
      <c r="AJ47" s="14"/>
      <c r="AK47" s="6">
        <f t="shared" si="2"/>
        <v>0</v>
      </c>
      <c r="AL47" s="163"/>
      <c r="AM47" s="12" t="str">
        <f>IF(O47=""," ",VLOOKUP(C47,'Ceiling - Project impl.'!$A$1:$F$202,5,FALSE))</f>
        <v xml:space="preserve"> </v>
      </c>
      <c r="AN47" s="13">
        <f t="shared" si="3"/>
        <v>0</v>
      </c>
      <c r="AO47" s="182">
        <f t="shared" si="17"/>
        <v>0</v>
      </c>
      <c r="AP47" s="14"/>
      <c r="AQ47" s="6">
        <f t="shared" si="4"/>
        <v>0</v>
      </c>
      <c r="AR47" s="163"/>
      <c r="AS47" s="12" t="str">
        <f>IF(S47=""," ",VLOOKUP(C47,'Ceiling - Project impl.'!$A$1:$F$202,6,FALSE))</f>
        <v xml:space="preserve"> </v>
      </c>
      <c r="AT47" s="13">
        <f t="shared" si="5"/>
        <v>0</v>
      </c>
      <c r="AU47" s="182">
        <f t="shared" si="18"/>
        <v>0</v>
      </c>
      <c r="AV47" s="136">
        <f t="shared" si="6"/>
        <v>0</v>
      </c>
      <c r="AW47" s="15">
        <f t="shared" si="19"/>
        <v>0</v>
      </c>
      <c r="AX47" s="183">
        <f t="shared" si="20"/>
        <v>0</v>
      </c>
      <c r="AY47" s="388"/>
      <c r="AZ47" s="388"/>
      <c r="BA47" s="388"/>
    </row>
    <row r="48" spans="1:53" x14ac:dyDescent="0.3">
      <c r="A48" s="71"/>
      <c r="B48" s="11" t="str">
        <f>IF(A48="","",VLOOKUP(A48,'II.Distribution of grant'!$A$6:$E$45,2,FALSE))</f>
        <v/>
      </c>
      <c r="C48" s="11" t="str">
        <f>IF(A48="","",VLOOKUP(A48,'II.Distribution of grant'!$A$6:$E$45,4,FALSE))</f>
        <v/>
      </c>
      <c r="D48" s="11" t="str">
        <f>IF(A48=""," ",VLOOKUP(C48,'Ceiling - Project impl.'!$A$1:$F$202,2,FALSE))</f>
        <v xml:space="preserve"> </v>
      </c>
      <c r="E48" s="6"/>
      <c r="F48" s="6"/>
      <c r="G48" s="6"/>
      <c r="H48" s="12" t="str">
        <f>IF(G48=""," ",VLOOKUP(C48,'Ceiling - Project impl.'!$A$1:$F$202,3,FALSE))</f>
        <v xml:space="preserve"> </v>
      </c>
      <c r="I48" s="13">
        <f t="shared" si="7"/>
        <v>0</v>
      </c>
      <c r="J48" s="14"/>
      <c r="K48" s="6"/>
      <c r="L48" s="12" t="str">
        <f>IF(K48=""," ",VLOOKUP(C48,'Ceiling - Project impl.'!$A$1:$F$202,4,FALSE))</f>
        <v xml:space="preserve"> </v>
      </c>
      <c r="M48" s="13">
        <f t="shared" si="8"/>
        <v>0</v>
      </c>
      <c r="N48" s="14"/>
      <c r="O48" s="6"/>
      <c r="P48" s="12" t="str">
        <f>IF(O48=""," ",VLOOKUP(C48,'Ceiling - Project impl.'!$A$1:$F$202,5,FALSE))</f>
        <v xml:space="preserve"> </v>
      </c>
      <c r="Q48" s="13">
        <f t="shared" si="9"/>
        <v>0</v>
      </c>
      <c r="R48" s="14"/>
      <c r="S48" s="6"/>
      <c r="T48" s="12" t="str">
        <f>IF(S48=""," ",VLOOKUP(C48,'Ceiling - Project impl.'!$A$1:$F$202,6,FALSE))</f>
        <v xml:space="preserve"> </v>
      </c>
      <c r="U48" s="13">
        <f t="shared" si="10"/>
        <v>0</v>
      </c>
      <c r="V48" s="136">
        <f t="shared" si="11"/>
        <v>0</v>
      </c>
      <c r="W48" s="15">
        <f t="shared" si="12"/>
        <v>0</v>
      </c>
      <c r="Y48" s="6">
        <f t="shared" si="13"/>
        <v>0</v>
      </c>
      <c r="Z48" s="163"/>
      <c r="AA48" s="12" t="str">
        <f>IF(G48=""," ",VLOOKUP(C48,'Ceiling - Project impl.'!$A$1:$F$202,3,FALSE))</f>
        <v xml:space="preserve"> </v>
      </c>
      <c r="AB48" s="13">
        <f t="shared" si="0"/>
        <v>0</v>
      </c>
      <c r="AC48" s="182">
        <f t="shared" si="14"/>
        <v>0</v>
      </c>
      <c r="AD48" s="14"/>
      <c r="AE48" s="6">
        <f t="shared" si="1"/>
        <v>0</v>
      </c>
      <c r="AF48" s="163"/>
      <c r="AG48" s="12" t="str">
        <f>IF(K48=""," ",VLOOKUP(C48,'Ceiling - Project impl.'!$A$1:$F$202,4,FALSE))</f>
        <v xml:space="preserve"> </v>
      </c>
      <c r="AH48" s="13">
        <f t="shared" si="15"/>
        <v>0</v>
      </c>
      <c r="AI48" s="182">
        <f t="shared" si="16"/>
        <v>0</v>
      </c>
      <c r="AJ48" s="14"/>
      <c r="AK48" s="6">
        <f t="shared" si="2"/>
        <v>0</v>
      </c>
      <c r="AL48" s="163"/>
      <c r="AM48" s="12" t="str">
        <f>IF(O48=""," ",VLOOKUP(C48,'Ceiling - Project impl.'!$A$1:$F$202,5,FALSE))</f>
        <v xml:space="preserve"> </v>
      </c>
      <c r="AN48" s="13">
        <f t="shared" si="3"/>
        <v>0</v>
      </c>
      <c r="AO48" s="182">
        <f t="shared" si="17"/>
        <v>0</v>
      </c>
      <c r="AP48" s="14"/>
      <c r="AQ48" s="6">
        <f t="shared" si="4"/>
        <v>0</v>
      </c>
      <c r="AR48" s="163"/>
      <c r="AS48" s="12" t="str">
        <f>IF(S48=""," ",VLOOKUP(C48,'Ceiling - Project impl.'!$A$1:$F$202,6,FALSE))</f>
        <v xml:space="preserve"> </v>
      </c>
      <c r="AT48" s="13">
        <f t="shared" si="5"/>
        <v>0</v>
      </c>
      <c r="AU48" s="182">
        <f t="shared" si="18"/>
        <v>0</v>
      </c>
      <c r="AV48" s="136">
        <f t="shared" si="6"/>
        <v>0</v>
      </c>
      <c r="AW48" s="15">
        <f t="shared" si="19"/>
        <v>0</v>
      </c>
      <c r="AX48" s="183">
        <f t="shared" si="20"/>
        <v>0</v>
      </c>
      <c r="AY48" s="388"/>
      <c r="AZ48" s="388"/>
      <c r="BA48" s="388"/>
    </row>
    <row r="49" spans="1:53" x14ac:dyDescent="0.3">
      <c r="A49" s="71"/>
      <c r="B49" s="11" t="str">
        <f>IF(A49="","",VLOOKUP(A49,'II.Distribution of grant'!$A$6:$E$45,2,FALSE))</f>
        <v/>
      </c>
      <c r="C49" s="11" t="str">
        <f>IF(A49="","",VLOOKUP(A49,'II.Distribution of grant'!$A$6:$E$45,4,FALSE))</f>
        <v/>
      </c>
      <c r="D49" s="11" t="str">
        <f>IF(A49=""," ",VLOOKUP(C49,'Ceiling - Project impl.'!$A$1:$F$202,2,FALSE))</f>
        <v xml:space="preserve"> </v>
      </c>
      <c r="E49" s="6"/>
      <c r="F49" s="6"/>
      <c r="G49" s="6"/>
      <c r="H49" s="12" t="str">
        <f>IF(G49=""," ",VLOOKUP(C49,'Ceiling - Project impl.'!$A$1:$F$202,3,FALSE))</f>
        <v xml:space="preserve"> </v>
      </c>
      <c r="I49" s="13">
        <f t="shared" si="7"/>
        <v>0</v>
      </c>
      <c r="J49" s="14"/>
      <c r="K49" s="6"/>
      <c r="L49" s="12" t="str">
        <f>IF(K49=""," ",VLOOKUP(C49,'Ceiling - Project impl.'!$A$1:$F$202,4,FALSE))</f>
        <v xml:space="preserve"> </v>
      </c>
      <c r="M49" s="13">
        <f t="shared" si="8"/>
        <v>0</v>
      </c>
      <c r="N49" s="14"/>
      <c r="O49" s="6"/>
      <c r="P49" s="12" t="str">
        <f>IF(O49=""," ",VLOOKUP(C49,'Ceiling - Project impl.'!$A$1:$F$202,5,FALSE))</f>
        <v xml:space="preserve"> </v>
      </c>
      <c r="Q49" s="13">
        <f t="shared" si="9"/>
        <v>0</v>
      </c>
      <c r="R49" s="14"/>
      <c r="S49" s="6"/>
      <c r="T49" s="12" t="str">
        <f>IF(S49=""," ",VLOOKUP(C49,'Ceiling - Project impl.'!$A$1:$F$202,6,FALSE))</f>
        <v xml:space="preserve"> </v>
      </c>
      <c r="U49" s="13">
        <f t="shared" si="10"/>
        <v>0</v>
      </c>
      <c r="V49" s="136">
        <f t="shared" si="11"/>
        <v>0</v>
      </c>
      <c r="W49" s="15">
        <f t="shared" si="12"/>
        <v>0</v>
      </c>
      <c r="Y49" s="6">
        <f t="shared" si="13"/>
        <v>0</v>
      </c>
      <c r="Z49" s="163"/>
      <c r="AA49" s="12" t="str">
        <f>IF(G49=""," ",VLOOKUP(C49,'Ceiling - Project impl.'!$A$1:$F$202,3,FALSE))</f>
        <v xml:space="preserve"> </v>
      </c>
      <c r="AB49" s="13">
        <f t="shared" si="0"/>
        <v>0</v>
      </c>
      <c r="AC49" s="182">
        <f t="shared" si="14"/>
        <v>0</v>
      </c>
      <c r="AD49" s="14"/>
      <c r="AE49" s="6">
        <f t="shared" si="1"/>
        <v>0</v>
      </c>
      <c r="AF49" s="163"/>
      <c r="AG49" s="12" t="str">
        <f>IF(K49=""," ",VLOOKUP(C49,'Ceiling - Project impl.'!$A$1:$F$202,4,FALSE))</f>
        <v xml:space="preserve"> </v>
      </c>
      <c r="AH49" s="13">
        <f t="shared" si="15"/>
        <v>0</v>
      </c>
      <c r="AI49" s="182">
        <f t="shared" si="16"/>
        <v>0</v>
      </c>
      <c r="AJ49" s="14"/>
      <c r="AK49" s="6">
        <f t="shared" si="2"/>
        <v>0</v>
      </c>
      <c r="AL49" s="163"/>
      <c r="AM49" s="12" t="str">
        <f>IF(O49=""," ",VLOOKUP(C49,'Ceiling - Project impl.'!$A$1:$F$202,5,FALSE))</f>
        <v xml:space="preserve"> </v>
      </c>
      <c r="AN49" s="13">
        <f t="shared" si="3"/>
        <v>0</v>
      </c>
      <c r="AO49" s="182">
        <f t="shared" si="17"/>
        <v>0</v>
      </c>
      <c r="AP49" s="14"/>
      <c r="AQ49" s="6">
        <f t="shared" si="4"/>
        <v>0</v>
      </c>
      <c r="AR49" s="163"/>
      <c r="AS49" s="12" t="str">
        <f>IF(S49=""," ",VLOOKUP(C49,'Ceiling - Project impl.'!$A$1:$F$202,6,FALSE))</f>
        <v xml:space="preserve"> </v>
      </c>
      <c r="AT49" s="13">
        <f t="shared" si="5"/>
        <v>0</v>
      </c>
      <c r="AU49" s="182">
        <f t="shared" si="18"/>
        <v>0</v>
      </c>
      <c r="AV49" s="136">
        <f t="shared" si="6"/>
        <v>0</v>
      </c>
      <c r="AW49" s="15">
        <f t="shared" si="19"/>
        <v>0</v>
      </c>
      <c r="AX49" s="183">
        <f t="shared" si="20"/>
        <v>0</v>
      </c>
      <c r="AY49" s="388"/>
      <c r="AZ49" s="388"/>
      <c r="BA49" s="388"/>
    </row>
    <row r="50" spans="1:53" x14ac:dyDescent="0.3">
      <c r="A50" s="71"/>
      <c r="B50" s="11" t="str">
        <f>IF(A50="","",VLOOKUP(A50,'II.Distribution of grant'!$A$6:$E$45,2,FALSE))</f>
        <v/>
      </c>
      <c r="C50" s="11" t="str">
        <f>IF(A50="","",VLOOKUP(A50,'II.Distribution of grant'!$A$6:$E$45,4,FALSE))</f>
        <v/>
      </c>
      <c r="D50" s="11" t="str">
        <f>IF(A50=""," ",VLOOKUP(C50,'Ceiling - Project impl.'!$A$1:$F$202,2,FALSE))</f>
        <v xml:space="preserve"> </v>
      </c>
      <c r="E50" s="6"/>
      <c r="F50" s="6"/>
      <c r="G50" s="6"/>
      <c r="H50" s="12" t="str">
        <f>IF(G50=""," ",VLOOKUP(C50,'Ceiling - Project impl.'!$A$1:$F$202,3,FALSE))</f>
        <v xml:space="preserve"> </v>
      </c>
      <c r="I50" s="13">
        <f t="shared" si="7"/>
        <v>0</v>
      </c>
      <c r="J50" s="14"/>
      <c r="K50" s="6"/>
      <c r="L50" s="12" t="str">
        <f>IF(K50=""," ",VLOOKUP(C50,'Ceiling - Project impl.'!$A$1:$F$202,4,FALSE))</f>
        <v xml:space="preserve"> </v>
      </c>
      <c r="M50" s="13">
        <f t="shared" si="8"/>
        <v>0</v>
      </c>
      <c r="N50" s="14"/>
      <c r="O50" s="6"/>
      <c r="P50" s="12" t="str">
        <f>IF(O50=""," ",VLOOKUP(C50,'Ceiling - Project impl.'!$A$1:$F$202,5,FALSE))</f>
        <v xml:space="preserve"> </v>
      </c>
      <c r="Q50" s="13">
        <f t="shared" si="9"/>
        <v>0</v>
      </c>
      <c r="R50" s="14"/>
      <c r="S50" s="6"/>
      <c r="T50" s="12" t="str">
        <f>IF(S50=""," ",VLOOKUP(C50,'Ceiling - Project impl.'!$A$1:$F$202,6,FALSE))</f>
        <v xml:space="preserve"> </v>
      </c>
      <c r="U50" s="13">
        <f t="shared" si="10"/>
        <v>0</v>
      </c>
      <c r="V50" s="136">
        <f t="shared" si="11"/>
        <v>0</v>
      </c>
      <c r="W50" s="15">
        <f t="shared" si="12"/>
        <v>0</v>
      </c>
      <c r="Y50" s="6">
        <f t="shared" si="13"/>
        <v>0</v>
      </c>
      <c r="Z50" s="163"/>
      <c r="AA50" s="12" t="str">
        <f>IF(G50=""," ",VLOOKUP(C50,'Ceiling - Project impl.'!$A$1:$F$202,3,FALSE))</f>
        <v xml:space="preserve"> </v>
      </c>
      <c r="AB50" s="13">
        <f t="shared" si="0"/>
        <v>0</v>
      </c>
      <c r="AC50" s="182">
        <f t="shared" si="14"/>
        <v>0</v>
      </c>
      <c r="AD50" s="14"/>
      <c r="AE50" s="6">
        <f t="shared" si="1"/>
        <v>0</v>
      </c>
      <c r="AF50" s="163"/>
      <c r="AG50" s="12" t="str">
        <f>IF(K50=""," ",VLOOKUP(C50,'Ceiling - Project impl.'!$A$1:$F$202,4,FALSE))</f>
        <v xml:space="preserve"> </v>
      </c>
      <c r="AH50" s="13">
        <f t="shared" si="15"/>
        <v>0</v>
      </c>
      <c r="AI50" s="182">
        <f t="shared" si="16"/>
        <v>0</v>
      </c>
      <c r="AJ50" s="14"/>
      <c r="AK50" s="6">
        <f t="shared" si="2"/>
        <v>0</v>
      </c>
      <c r="AL50" s="163"/>
      <c r="AM50" s="12" t="str">
        <f>IF(O50=""," ",VLOOKUP(C50,'Ceiling - Project impl.'!$A$1:$F$202,5,FALSE))</f>
        <v xml:space="preserve"> </v>
      </c>
      <c r="AN50" s="13">
        <f t="shared" si="3"/>
        <v>0</v>
      </c>
      <c r="AO50" s="182">
        <f t="shared" si="17"/>
        <v>0</v>
      </c>
      <c r="AP50" s="14"/>
      <c r="AQ50" s="6">
        <f t="shared" si="4"/>
        <v>0</v>
      </c>
      <c r="AR50" s="163"/>
      <c r="AS50" s="12" t="str">
        <f>IF(S50=""," ",VLOOKUP(C50,'Ceiling - Project impl.'!$A$1:$F$202,6,FALSE))</f>
        <v xml:space="preserve"> </v>
      </c>
      <c r="AT50" s="13">
        <f t="shared" si="5"/>
        <v>0</v>
      </c>
      <c r="AU50" s="182">
        <f t="shared" si="18"/>
        <v>0</v>
      </c>
      <c r="AV50" s="136">
        <f t="shared" si="6"/>
        <v>0</v>
      </c>
      <c r="AW50" s="15">
        <f t="shared" si="19"/>
        <v>0</v>
      </c>
      <c r="AX50" s="183">
        <f t="shared" si="20"/>
        <v>0</v>
      </c>
      <c r="AY50" s="388"/>
      <c r="AZ50" s="388"/>
      <c r="BA50" s="388"/>
    </row>
    <row r="51" spans="1:53" x14ac:dyDescent="0.3">
      <c r="A51" s="71"/>
      <c r="B51" s="11" t="str">
        <f>IF(A51="","",VLOOKUP(A51,'II.Distribution of grant'!$A$6:$E$45,2,FALSE))</f>
        <v/>
      </c>
      <c r="C51" s="11" t="str">
        <f>IF(A51="","",VLOOKUP(A51,'II.Distribution of grant'!$A$6:$E$45,4,FALSE))</f>
        <v/>
      </c>
      <c r="D51" s="11" t="str">
        <f>IF(A51=""," ",VLOOKUP(C51,'Ceiling - Project impl.'!$A$1:$F$202,2,FALSE))</f>
        <v xml:space="preserve"> </v>
      </c>
      <c r="E51" s="6"/>
      <c r="F51" s="6"/>
      <c r="G51" s="6"/>
      <c r="H51" s="12" t="str">
        <f>IF(G51=""," ",VLOOKUP(C51,'Ceiling - Project impl.'!$A$1:$F$202,3,FALSE))</f>
        <v xml:space="preserve"> </v>
      </c>
      <c r="I51" s="13">
        <f t="shared" si="7"/>
        <v>0</v>
      </c>
      <c r="J51" s="14"/>
      <c r="K51" s="6"/>
      <c r="L51" s="12" t="str">
        <f>IF(K51=""," ",VLOOKUP(C51,'Ceiling - Project impl.'!$A$1:$F$202,4,FALSE))</f>
        <v xml:space="preserve"> </v>
      </c>
      <c r="M51" s="13">
        <f t="shared" si="8"/>
        <v>0</v>
      </c>
      <c r="N51" s="14"/>
      <c r="O51" s="6"/>
      <c r="P51" s="12" t="str">
        <f>IF(O51=""," ",VLOOKUP(C51,'Ceiling - Project impl.'!$A$1:$F$202,5,FALSE))</f>
        <v xml:space="preserve"> </v>
      </c>
      <c r="Q51" s="13">
        <f t="shared" si="9"/>
        <v>0</v>
      </c>
      <c r="R51" s="14"/>
      <c r="S51" s="6"/>
      <c r="T51" s="12" t="str">
        <f>IF(S51=""," ",VLOOKUP(C51,'Ceiling - Project impl.'!$A$1:$F$202,6,FALSE))</f>
        <v xml:space="preserve"> </v>
      </c>
      <c r="U51" s="13">
        <f t="shared" si="10"/>
        <v>0</v>
      </c>
      <c r="V51" s="136">
        <f t="shared" si="11"/>
        <v>0</v>
      </c>
      <c r="W51" s="15">
        <f t="shared" si="12"/>
        <v>0</v>
      </c>
      <c r="Y51" s="6">
        <f t="shared" si="13"/>
        <v>0</v>
      </c>
      <c r="Z51" s="163"/>
      <c r="AA51" s="12" t="str">
        <f>IF(G51=""," ",VLOOKUP(C51,'Ceiling - Project impl.'!$A$1:$F$202,3,FALSE))</f>
        <v xml:space="preserve"> </v>
      </c>
      <c r="AB51" s="13">
        <f t="shared" si="0"/>
        <v>0</v>
      </c>
      <c r="AC51" s="182">
        <f t="shared" si="14"/>
        <v>0</v>
      </c>
      <c r="AD51" s="14"/>
      <c r="AE51" s="6">
        <f t="shared" si="1"/>
        <v>0</v>
      </c>
      <c r="AF51" s="163"/>
      <c r="AG51" s="12" t="str">
        <f>IF(K51=""," ",VLOOKUP(C51,'Ceiling - Project impl.'!$A$1:$F$202,4,FALSE))</f>
        <v xml:space="preserve"> </v>
      </c>
      <c r="AH51" s="13">
        <f t="shared" si="15"/>
        <v>0</v>
      </c>
      <c r="AI51" s="182">
        <f t="shared" si="16"/>
        <v>0</v>
      </c>
      <c r="AJ51" s="14"/>
      <c r="AK51" s="6">
        <f t="shared" si="2"/>
        <v>0</v>
      </c>
      <c r="AL51" s="163"/>
      <c r="AM51" s="12" t="str">
        <f>IF(O51=""," ",VLOOKUP(C51,'Ceiling - Project impl.'!$A$1:$F$202,5,FALSE))</f>
        <v xml:space="preserve"> </v>
      </c>
      <c r="AN51" s="13">
        <f t="shared" si="3"/>
        <v>0</v>
      </c>
      <c r="AO51" s="182">
        <f t="shared" si="17"/>
        <v>0</v>
      </c>
      <c r="AP51" s="14"/>
      <c r="AQ51" s="6">
        <f t="shared" si="4"/>
        <v>0</v>
      </c>
      <c r="AR51" s="163"/>
      <c r="AS51" s="12" t="str">
        <f>IF(S51=""," ",VLOOKUP(C51,'Ceiling - Project impl.'!$A$1:$F$202,6,FALSE))</f>
        <v xml:space="preserve"> </v>
      </c>
      <c r="AT51" s="13">
        <f t="shared" si="5"/>
        <v>0</v>
      </c>
      <c r="AU51" s="182">
        <f t="shared" si="18"/>
        <v>0</v>
      </c>
      <c r="AV51" s="136">
        <f t="shared" si="6"/>
        <v>0</v>
      </c>
      <c r="AW51" s="15">
        <f t="shared" si="19"/>
        <v>0</v>
      </c>
      <c r="AX51" s="183">
        <f t="shared" si="20"/>
        <v>0</v>
      </c>
      <c r="AY51" s="388"/>
      <c r="AZ51" s="388"/>
      <c r="BA51" s="388"/>
    </row>
    <row r="52" spans="1:53" x14ac:dyDescent="0.3">
      <c r="A52" s="71"/>
      <c r="B52" s="11" t="str">
        <f>IF(A52="","",VLOOKUP(A52,'II.Distribution of grant'!$A$6:$E$45,2,FALSE))</f>
        <v/>
      </c>
      <c r="C52" s="11" t="str">
        <f>IF(A52="","",VLOOKUP(A52,'II.Distribution of grant'!$A$6:$E$45,4,FALSE))</f>
        <v/>
      </c>
      <c r="D52" s="11" t="str">
        <f>IF(A52=""," ",VLOOKUP(C52,'Ceiling - Project impl.'!$A$1:$F$202,2,FALSE))</f>
        <v xml:space="preserve"> </v>
      </c>
      <c r="E52" s="6"/>
      <c r="F52" s="6"/>
      <c r="G52" s="6"/>
      <c r="H52" s="12" t="str">
        <f>IF(G52=""," ",VLOOKUP(C52,'Ceiling - Project impl.'!$A$1:$F$202,3,FALSE))</f>
        <v xml:space="preserve"> </v>
      </c>
      <c r="I52" s="13">
        <f t="shared" si="7"/>
        <v>0</v>
      </c>
      <c r="J52" s="14"/>
      <c r="K52" s="6"/>
      <c r="L52" s="12" t="str">
        <f>IF(K52=""," ",VLOOKUP(C52,'Ceiling - Project impl.'!$A$1:$F$202,4,FALSE))</f>
        <v xml:space="preserve"> </v>
      </c>
      <c r="M52" s="13">
        <f t="shared" si="8"/>
        <v>0</v>
      </c>
      <c r="N52" s="14"/>
      <c r="O52" s="6"/>
      <c r="P52" s="12" t="str">
        <f>IF(O52=""," ",VLOOKUP(C52,'Ceiling - Project impl.'!$A$1:$F$202,5,FALSE))</f>
        <v xml:space="preserve"> </v>
      </c>
      <c r="Q52" s="13">
        <f t="shared" si="9"/>
        <v>0</v>
      </c>
      <c r="R52" s="14"/>
      <c r="S52" s="6"/>
      <c r="T52" s="12" t="str">
        <f>IF(S52=""," ",VLOOKUP(C52,'Ceiling - Project impl.'!$A$1:$F$202,6,FALSE))</f>
        <v xml:space="preserve"> </v>
      </c>
      <c r="U52" s="13">
        <f t="shared" si="10"/>
        <v>0</v>
      </c>
      <c r="V52" s="136">
        <f t="shared" si="11"/>
        <v>0</v>
      </c>
      <c r="W52" s="15">
        <f t="shared" si="12"/>
        <v>0</v>
      </c>
      <c r="Y52" s="6">
        <f t="shared" si="13"/>
        <v>0</v>
      </c>
      <c r="Z52" s="163"/>
      <c r="AA52" s="12" t="str">
        <f>IF(G52=""," ",VLOOKUP(C52,'Ceiling - Project impl.'!$A$1:$F$202,3,FALSE))</f>
        <v xml:space="preserve"> </v>
      </c>
      <c r="AB52" s="13">
        <f t="shared" si="0"/>
        <v>0</v>
      </c>
      <c r="AC52" s="182">
        <f t="shared" si="14"/>
        <v>0</v>
      </c>
      <c r="AD52" s="14"/>
      <c r="AE52" s="6">
        <f t="shared" si="1"/>
        <v>0</v>
      </c>
      <c r="AF52" s="163"/>
      <c r="AG52" s="12" t="str">
        <f>IF(K52=""," ",VLOOKUP(C52,'Ceiling - Project impl.'!$A$1:$F$202,4,FALSE))</f>
        <v xml:space="preserve"> </v>
      </c>
      <c r="AH52" s="13">
        <f t="shared" si="15"/>
        <v>0</v>
      </c>
      <c r="AI52" s="182">
        <f t="shared" si="16"/>
        <v>0</v>
      </c>
      <c r="AJ52" s="14"/>
      <c r="AK52" s="6">
        <f t="shared" si="2"/>
        <v>0</v>
      </c>
      <c r="AL52" s="163"/>
      <c r="AM52" s="12" t="str">
        <f>IF(O52=""," ",VLOOKUP(C52,'Ceiling - Project impl.'!$A$1:$F$202,5,FALSE))</f>
        <v xml:space="preserve"> </v>
      </c>
      <c r="AN52" s="13">
        <f t="shared" si="3"/>
        <v>0</v>
      </c>
      <c r="AO52" s="182">
        <f t="shared" si="17"/>
        <v>0</v>
      </c>
      <c r="AP52" s="14"/>
      <c r="AQ52" s="6">
        <f t="shared" si="4"/>
        <v>0</v>
      </c>
      <c r="AR52" s="163"/>
      <c r="AS52" s="12" t="str">
        <f>IF(S52=""," ",VLOOKUP(C52,'Ceiling - Project impl.'!$A$1:$F$202,6,FALSE))</f>
        <v xml:space="preserve"> </v>
      </c>
      <c r="AT52" s="13">
        <f t="shared" si="5"/>
        <v>0</v>
      </c>
      <c r="AU52" s="182">
        <f t="shared" si="18"/>
        <v>0</v>
      </c>
      <c r="AV52" s="136">
        <f t="shared" si="6"/>
        <v>0</v>
      </c>
      <c r="AW52" s="15">
        <f t="shared" si="19"/>
        <v>0</v>
      </c>
      <c r="AX52" s="183">
        <f t="shared" si="20"/>
        <v>0</v>
      </c>
      <c r="AY52" s="388"/>
      <c r="AZ52" s="388"/>
      <c r="BA52" s="388"/>
    </row>
    <row r="53" spans="1:53" x14ac:dyDescent="0.3">
      <c r="A53" s="71"/>
      <c r="B53" s="11" t="str">
        <f>IF(A53="","",VLOOKUP(A53,'II.Distribution of grant'!$A$6:$E$45,2,FALSE))</f>
        <v/>
      </c>
      <c r="C53" s="11" t="str">
        <f>IF(A53="","",VLOOKUP(A53,'II.Distribution of grant'!$A$6:$E$45,4,FALSE))</f>
        <v/>
      </c>
      <c r="D53" s="11" t="str">
        <f>IF(A53=""," ",VLOOKUP(C53,'Ceiling - Project impl.'!$A$1:$F$202,2,FALSE))</f>
        <v xml:space="preserve"> </v>
      </c>
      <c r="E53" s="6"/>
      <c r="F53" s="6"/>
      <c r="G53" s="6"/>
      <c r="H53" s="12" t="str">
        <f>IF(G53=""," ",VLOOKUP(C53,'Ceiling - Project impl.'!$A$1:$F$202,3,FALSE))</f>
        <v xml:space="preserve"> </v>
      </c>
      <c r="I53" s="13">
        <f t="shared" si="7"/>
        <v>0</v>
      </c>
      <c r="J53" s="14"/>
      <c r="K53" s="6"/>
      <c r="L53" s="12" t="str">
        <f>IF(K53=""," ",VLOOKUP(C53,'Ceiling - Project impl.'!$A$1:$F$202,4,FALSE))</f>
        <v xml:space="preserve"> </v>
      </c>
      <c r="M53" s="13">
        <f t="shared" si="8"/>
        <v>0</v>
      </c>
      <c r="N53" s="14"/>
      <c r="O53" s="6"/>
      <c r="P53" s="12" t="str">
        <f>IF(O53=""," ",VLOOKUP(C53,'Ceiling - Project impl.'!$A$1:$F$202,5,FALSE))</f>
        <v xml:space="preserve"> </v>
      </c>
      <c r="Q53" s="13">
        <f t="shared" si="9"/>
        <v>0</v>
      </c>
      <c r="R53" s="14"/>
      <c r="S53" s="6"/>
      <c r="T53" s="12" t="str">
        <f>IF(S53=""," ",VLOOKUP(C53,'Ceiling - Project impl.'!$A$1:$F$202,6,FALSE))</f>
        <v xml:space="preserve"> </v>
      </c>
      <c r="U53" s="13">
        <f t="shared" si="10"/>
        <v>0</v>
      </c>
      <c r="V53" s="136">
        <f t="shared" si="11"/>
        <v>0</v>
      </c>
      <c r="W53" s="15">
        <f t="shared" si="12"/>
        <v>0</v>
      </c>
      <c r="Y53" s="6">
        <f t="shared" si="13"/>
        <v>0</v>
      </c>
      <c r="Z53" s="163"/>
      <c r="AA53" s="12" t="str">
        <f>IF(G53=""," ",VLOOKUP(C53,'Ceiling - Project impl.'!$A$1:$F$202,3,FALSE))</f>
        <v xml:space="preserve"> </v>
      </c>
      <c r="AB53" s="13">
        <f t="shared" si="0"/>
        <v>0</v>
      </c>
      <c r="AC53" s="182">
        <f t="shared" si="14"/>
        <v>0</v>
      </c>
      <c r="AD53" s="14"/>
      <c r="AE53" s="6">
        <f t="shared" si="1"/>
        <v>0</v>
      </c>
      <c r="AF53" s="163"/>
      <c r="AG53" s="12" t="str">
        <f>IF(K53=""," ",VLOOKUP(C53,'Ceiling - Project impl.'!$A$1:$F$202,4,FALSE))</f>
        <v xml:space="preserve"> </v>
      </c>
      <c r="AH53" s="13">
        <f t="shared" si="15"/>
        <v>0</v>
      </c>
      <c r="AI53" s="182">
        <f t="shared" si="16"/>
        <v>0</v>
      </c>
      <c r="AJ53" s="14"/>
      <c r="AK53" s="6">
        <f t="shared" si="2"/>
        <v>0</v>
      </c>
      <c r="AL53" s="163"/>
      <c r="AM53" s="12" t="str">
        <f>IF(O53=""," ",VLOOKUP(C53,'Ceiling - Project impl.'!$A$1:$F$202,5,FALSE))</f>
        <v xml:space="preserve"> </v>
      </c>
      <c r="AN53" s="13">
        <f t="shared" si="3"/>
        <v>0</v>
      </c>
      <c r="AO53" s="182">
        <f t="shared" si="17"/>
        <v>0</v>
      </c>
      <c r="AP53" s="14"/>
      <c r="AQ53" s="6">
        <f t="shared" si="4"/>
        <v>0</v>
      </c>
      <c r="AR53" s="163"/>
      <c r="AS53" s="12" t="str">
        <f>IF(S53=""," ",VLOOKUP(C53,'Ceiling - Project impl.'!$A$1:$F$202,6,FALSE))</f>
        <v xml:space="preserve"> </v>
      </c>
      <c r="AT53" s="13">
        <f t="shared" si="5"/>
        <v>0</v>
      </c>
      <c r="AU53" s="182">
        <f t="shared" si="18"/>
        <v>0</v>
      </c>
      <c r="AV53" s="136">
        <f t="shared" si="6"/>
        <v>0</v>
      </c>
      <c r="AW53" s="15">
        <f t="shared" si="19"/>
        <v>0</v>
      </c>
      <c r="AX53" s="183">
        <f t="shared" si="20"/>
        <v>0</v>
      </c>
      <c r="AY53" s="388"/>
      <c r="AZ53" s="388"/>
      <c r="BA53" s="388"/>
    </row>
    <row r="54" spans="1:53" x14ac:dyDescent="0.3">
      <c r="A54" s="71"/>
      <c r="B54" s="11" t="str">
        <f>IF(A54="","",VLOOKUP(A54,'II.Distribution of grant'!$A$6:$E$45,2,FALSE))</f>
        <v/>
      </c>
      <c r="C54" s="11" t="str">
        <f>IF(A54="","",VLOOKUP(A54,'II.Distribution of grant'!$A$6:$E$45,4,FALSE))</f>
        <v/>
      </c>
      <c r="D54" s="11" t="str">
        <f>IF(A54=""," ",VLOOKUP(C54,'Ceiling - Project impl.'!$A$1:$F$202,2,FALSE))</f>
        <v xml:space="preserve"> </v>
      </c>
      <c r="E54" s="6"/>
      <c r="F54" s="6"/>
      <c r="G54" s="6"/>
      <c r="H54" s="12" t="str">
        <f>IF(G54=""," ",VLOOKUP(C54,'Ceiling - Project impl.'!$A$1:$F$202,3,FALSE))</f>
        <v xml:space="preserve"> </v>
      </c>
      <c r="I54" s="13">
        <f t="shared" si="7"/>
        <v>0</v>
      </c>
      <c r="J54" s="14"/>
      <c r="K54" s="6"/>
      <c r="L54" s="12" t="str">
        <f>IF(K54=""," ",VLOOKUP(C54,'Ceiling - Project impl.'!$A$1:$F$202,4,FALSE))</f>
        <v xml:space="preserve"> </v>
      </c>
      <c r="M54" s="13">
        <f t="shared" si="8"/>
        <v>0</v>
      </c>
      <c r="N54" s="14"/>
      <c r="O54" s="6"/>
      <c r="P54" s="12" t="str">
        <f>IF(O54=""," ",VLOOKUP(C54,'Ceiling - Project impl.'!$A$1:$F$202,5,FALSE))</f>
        <v xml:space="preserve"> </v>
      </c>
      <c r="Q54" s="13">
        <f t="shared" si="9"/>
        <v>0</v>
      </c>
      <c r="R54" s="14"/>
      <c r="S54" s="6"/>
      <c r="T54" s="12" t="str">
        <f>IF(S54=""," ",VLOOKUP(C54,'Ceiling - Project impl.'!$A$1:$F$202,6,FALSE))</f>
        <v xml:space="preserve"> </v>
      </c>
      <c r="U54" s="13">
        <f t="shared" si="10"/>
        <v>0</v>
      </c>
      <c r="V54" s="136">
        <f t="shared" si="11"/>
        <v>0</v>
      </c>
      <c r="W54" s="15">
        <f t="shared" si="12"/>
        <v>0</v>
      </c>
      <c r="Y54" s="6">
        <f t="shared" si="13"/>
        <v>0</v>
      </c>
      <c r="Z54" s="163"/>
      <c r="AA54" s="12" t="str">
        <f>IF(G54=""," ",VLOOKUP(C54,'Ceiling - Project impl.'!$A$1:$F$202,3,FALSE))</f>
        <v xml:space="preserve"> </v>
      </c>
      <c r="AB54" s="13">
        <f t="shared" si="0"/>
        <v>0</v>
      </c>
      <c r="AC54" s="182">
        <f t="shared" si="14"/>
        <v>0</v>
      </c>
      <c r="AD54" s="14"/>
      <c r="AE54" s="6">
        <f t="shared" si="1"/>
        <v>0</v>
      </c>
      <c r="AF54" s="163"/>
      <c r="AG54" s="12" t="str">
        <f>IF(K54=""," ",VLOOKUP(C54,'Ceiling - Project impl.'!$A$1:$F$202,4,FALSE))</f>
        <v xml:space="preserve"> </v>
      </c>
      <c r="AH54" s="13">
        <f t="shared" si="15"/>
        <v>0</v>
      </c>
      <c r="AI54" s="182">
        <f t="shared" si="16"/>
        <v>0</v>
      </c>
      <c r="AJ54" s="14"/>
      <c r="AK54" s="6">
        <f t="shared" si="2"/>
        <v>0</v>
      </c>
      <c r="AL54" s="163"/>
      <c r="AM54" s="12" t="str">
        <f>IF(O54=""," ",VLOOKUP(C54,'Ceiling - Project impl.'!$A$1:$F$202,5,FALSE))</f>
        <v xml:space="preserve"> </v>
      </c>
      <c r="AN54" s="13">
        <f t="shared" si="3"/>
        <v>0</v>
      </c>
      <c r="AO54" s="182">
        <f t="shared" si="17"/>
        <v>0</v>
      </c>
      <c r="AP54" s="14"/>
      <c r="AQ54" s="6">
        <f t="shared" si="4"/>
        <v>0</v>
      </c>
      <c r="AR54" s="163"/>
      <c r="AS54" s="12" t="str">
        <f>IF(S54=""," ",VLOOKUP(C54,'Ceiling - Project impl.'!$A$1:$F$202,6,FALSE))</f>
        <v xml:space="preserve"> </v>
      </c>
      <c r="AT54" s="13">
        <f t="shared" si="5"/>
        <v>0</v>
      </c>
      <c r="AU54" s="182">
        <f t="shared" si="18"/>
        <v>0</v>
      </c>
      <c r="AV54" s="136">
        <f t="shared" si="6"/>
        <v>0</v>
      </c>
      <c r="AW54" s="15">
        <f t="shared" si="19"/>
        <v>0</v>
      </c>
      <c r="AX54" s="183">
        <f t="shared" si="20"/>
        <v>0</v>
      </c>
      <c r="AY54" s="388"/>
      <c r="AZ54" s="388"/>
      <c r="BA54" s="388"/>
    </row>
    <row r="55" spans="1:53" x14ac:dyDescent="0.3">
      <c r="A55" s="71"/>
      <c r="B55" s="11" t="str">
        <f>IF(A55="","",VLOOKUP(A55,'II.Distribution of grant'!$A$6:$E$45,2,FALSE))</f>
        <v/>
      </c>
      <c r="C55" s="11" t="str">
        <f>IF(A55="","",VLOOKUP(A55,'II.Distribution of grant'!$A$6:$E$45,4,FALSE))</f>
        <v/>
      </c>
      <c r="D55" s="11" t="str">
        <f>IF(A55=""," ",VLOOKUP(C55,'Ceiling - Project impl.'!$A$1:$F$202,2,FALSE))</f>
        <v xml:space="preserve"> </v>
      </c>
      <c r="E55" s="6"/>
      <c r="F55" s="6"/>
      <c r="G55" s="6"/>
      <c r="H55" s="12" t="str">
        <f>IF(G55=""," ",VLOOKUP(C55,'Ceiling - Project impl.'!$A$1:$F$202,3,FALSE))</f>
        <v xml:space="preserve"> </v>
      </c>
      <c r="I55" s="13">
        <f t="shared" si="7"/>
        <v>0</v>
      </c>
      <c r="J55" s="14"/>
      <c r="K55" s="6"/>
      <c r="L55" s="12" t="str">
        <f>IF(K55=""," ",VLOOKUP(C55,'Ceiling - Project impl.'!$A$1:$F$202,4,FALSE))</f>
        <v xml:space="preserve"> </v>
      </c>
      <c r="M55" s="13">
        <f t="shared" si="8"/>
        <v>0</v>
      </c>
      <c r="N55" s="14"/>
      <c r="O55" s="6"/>
      <c r="P55" s="12" t="str">
        <f>IF(O55=""," ",VLOOKUP(C55,'Ceiling - Project impl.'!$A$1:$F$202,5,FALSE))</f>
        <v xml:space="preserve"> </v>
      </c>
      <c r="Q55" s="13">
        <f t="shared" si="9"/>
        <v>0</v>
      </c>
      <c r="R55" s="14"/>
      <c r="S55" s="6"/>
      <c r="T55" s="12" t="str">
        <f>IF(S55=""," ",VLOOKUP(C55,'Ceiling - Project impl.'!$A$1:$F$202,6,FALSE))</f>
        <v xml:space="preserve"> </v>
      </c>
      <c r="U55" s="13">
        <f t="shared" si="10"/>
        <v>0</v>
      </c>
      <c r="V55" s="136">
        <f t="shared" si="11"/>
        <v>0</v>
      </c>
      <c r="W55" s="15">
        <f t="shared" si="12"/>
        <v>0</v>
      </c>
      <c r="Y55" s="6">
        <f t="shared" si="13"/>
        <v>0</v>
      </c>
      <c r="Z55" s="163"/>
      <c r="AA55" s="12" t="str">
        <f>IF(G55=""," ",VLOOKUP(C55,'Ceiling - Project impl.'!$A$1:$F$202,3,FALSE))</f>
        <v xml:space="preserve"> </v>
      </c>
      <c r="AB55" s="13">
        <f t="shared" si="0"/>
        <v>0</v>
      </c>
      <c r="AC55" s="182">
        <f t="shared" si="14"/>
        <v>0</v>
      </c>
      <c r="AD55" s="14"/>
      <c r="AE55" s="6">
        <f t="shared" si="1"/>
        <v>0</v>
      </c>
      <c r="AF55" s="163"/>
      <c r="AG55" s="12" t="str">
        <f>IF(K55=""," ",VLOOKUP(C55,'Ceiling - Project impl.'!$A$1:$F$202,4,FALSE))</f>
        <v xml:space="preserve"> </v>
      </c>
      <c r="AH55" s="13">
        <f t="shared" si="15"/>
        <v>0</v>
      </c>
      <c r="AI55" s="182">
        <f t="shared" si="16"/>
        <v>0</v>
      </c>
      <c r="AJ55" s="14"/>
      <c r="AK55" s="6">
        <f t="shared" si="2"/>
        <v>0</v>
      </c>
      <c r="AL55" s="163"/>
      <c r="AM55" s="12" t="str">
        <f>IF(O55=""," ",VLOOKUP(C55,'Ceiling - Project impl.'!$A$1:$F$202,5,FALSE))</f>
        <v xml:space="preserve"> </v>
      </c>
      <c r="AN55" s="13">
        <f t="shared" si="3"/>
        <v>0</v>
      </c>
      <c r="AO55" s="182">
        <f t="shared" si="17"/>
        <v>0</v>
      </c>
      <c r="AP55" s="14"/>
      <c r="AQ55" s="6">
        <f t="shared" si="4"/>
        <v>0</v>
      </c>
      <c r="AR55" s="163"/>
      <c r="AS55" s="12" t="str">
        <f>IF(S55=""," ",VLOOKUP(C55,'Ceiling - Project impl.'!$A$1:$F$202,6,FALSE))</f>
        <v xml:space="preserve"> </v>
      </c>
      <c r="AT55" s="13">
        <f t="shared" si="5"/>
        <v>0</v>
      </c>
      <c r="AU55" s="182">
        <f t="shared" si="18"/>
        <v>0</v>
      </c>
      <c r="AV55" s="136">
        <f t="shared" si="6"/>
        <v>0</v>
      </c>
      <c r="AW55" s="15">
        <f t="shared" si="19"/>
        <v>0</v>
      </c>
      <c r="AX55" s="183">
        <f t="shared" si="20"/>
        <v>0</v>
      </c>
      <c r="AY55" s="388"/>
      <c r="AZ55" s="388"/>
      <c r="BA55" s="388"/>
    </row>
    <row r="56" spans="1:53" x14ac:dyDescent="0.3">
      <c r="A56" s="71"/>
      <c r="B56" s="11" t="str">
        <f>IF(A56="","",VLOOKUP(A56,'II.Distribution of grant'!$A$6:$E$45,2,FALSE))</f>
        <v/>
      </c>
      <c r="C56" s="11" t="str">
        <f>IF(A56="","",VLOOKUP(A56,'II.Distribution of grant'!$A$6:$E$45,4,FALSE))</f>
        <v/>
      </c>
      <c r="D56" s="11" t="str">
        <f>IF(A56=""," ",VLOOKUP(C56,'Ceiling - Project impl.'!$A$1:$F$202,2,FALSE))</f>
        <v xml:space="preserve"> </v>
      </c>
      <c r="E56" s="6"/>
      <c r="F56" s="6"/>
      <c r="G56" s="6"/>
      <c r="H56" s="12" t="str">
        <f>IF(G56=""," ",VLOOKUP(C56,'Ceiling - Project impl.'!$A$1:$F$202,3,FALSE))</f>
        <v xml:space="preserve"> </v>
      </c>
      <c r="I56" s="13">
        <f t="shared" si="7"/>
        <v>0</v>
      </c>
      <c r="J56" s="14"/>
      <c r="K56" s="6"/>
      <c r="L56" s="12" t="str">
        <f>IF(K56=""," ",VLOOKUP(C56,'Ceiling - Project impl.'!$A$1:$F$202,4,FALSE))</f>
        <v xml:space="preserve"> </v>
      </c>
      <c r="M56" s="13">
        <f t="shared" si="8"/>
        <v>0</v>
      </c>
      <c r="N56" s="14"/>
      <c r="O56" s="6"/>
      <c r="P56" s="12" t="str">
        <f>IF(O56=""," ",VLOOKUP(C56,'Ceiling - Project impl.'!$A$1:$F$202,5,FALSE))</f>
        <v xml:space="preserve"> </v>
      </c>
      <c r="Q56" s="13">
        <f t="shared" si="9"/>
        <v>0</v>
      </c>
      <c r="R56" s="14"/>
      <c r="S56" s="6"/>
      <c r="T56" s="12" t="str">
        <f>IF(S56=""," ",VLOOKUP(C56,'Ceiling - Project impl.'!$A$1:$F$202,6,FALSE))</f>
        <v xml:space="preserve"> </v>
      </c>
      <c r="U56" s="13">
        <f t="shared" si="10"/>
        <v>0</v>
      </c>
      <c r="V56" s="136">
        <f t="shared" si="11"/>
        <v>0</v>
      </c>
      <c r="W56" s="15">
        <f t="shared" si="12"/>
        <v>0</v>
      </c>
      <c r="Y56" s="6">
        <f t="shared" si="13"/>
        <v>0</v>
      </c>
      <c r="Z56" s="163"/>
      <c r="AA56" s="12" t="str">
        <f>IF(G56=""," ",VLOOKUP(C56,'Ceiling - Project impl.'!$A$1:$F$202,3,FALSE))</f>
        <v xml:space="preserve"> </v>
      </c>
      <c r="AB56" s="13">
        <f t="shared" si="0"/>
        <v>0</v>
      </c>
      <c r="AC56" s="182">
        <f t="shared" si="14"/>
        <v>0</v>
      </c>
      <c r="AD56" s="14"/>
      <c r="AE56" s="6">
        <f t="shared" si="1"/>
        <v>0</v>
      </c>
      <c r="AF56" s="163"/>
      <c r="AG56" s="12" t="str">
        <f>IF(K56=""," ",VLOOKUP(C56,'Ceiling - Project impl.'!$A$1:$F$202,4,FALSE))</f>
        <v xml:space="preserve"> </v>
      </c>
      <c r="AH56" s="13">
        <f t="shared" si="15"/>
        <v>0</v>
      </c>
      <c r="AI56" s="182">
        <f t="shared" si="16"/>
        <v>0</v>
      </c>
      <c r="AJ56" s="14"/>
      <c r="AK56" s="6">
        <f t="shared" si="2"/>
        <v>0</v>
      </c>
      <c r="AL56" s="163"/>
      <c r="AM56" s="12" t="str">
        <f>IF(O56=""," ",VLOOKUP(C56,'Ceiling - Project impl.'!$A$1:$F$202,5,FALSE))</f>
        <v xml:space="preserve"> </v>
      </c>
      <c r="AN56" s="13">
        <f t="shared" si="3"/>
        <v>0</v>
      </c>
      <c r="AO56" s="182">
        <f t="shared" si="17"/>
        <v>0</v>
      </c>
      <c r="AP56" s="14"/>
      <c r="AQ56" s="6">
        <f t="shared" si="4"/>
        <v>0</v>
      </c>
      <c r="AR56" s="163"/>
      <c r="AS56" s="12" t="str">
        <f>IF(S56=""," ",VLOOKUP(C56,'Ceiling - Project impl.'!$A$1:$F$202,6,FALSE))</f>
        <v xml:space="preserve"> </v>
      </c>
      <c r="AT56" s="13">
        <f t="shared" si="5"/>
        <v>0</v>
      </c>
      <c r="AU56" s="182">
        <f t="shared" si="18"/>
        <v>0</v>
      </c>
      <c r="AV56" s="136">
        <f t="shared" si="6"/>
        <v>0</v>
      </c>
      <c r="AW56" s="15">
        <f t="shared" si="19"/>
        <v>0</v>
      </c>
      <c r="AX56" s="183">
        <f t="shared" si="20"/>
        <v>0</v>
      </c>
      <c r="AY56" s="388"/>
      <c r="AZ56" s="388"/>
      <c r="BA56" s="388"/>
    </row>
    <row r="57" spans="1:53" x14ac:dyDescent="0.3">
      <c r="A57" s="71"/>
      <c r="B57" s="11" t="str">
        <f>IF(A57="","",VLOOKUP(A57,'II.Distribution of grant'!$A$6:$E$45,2,FALSE))</f>
        <v/>
      </c>
      <c r="C57" s="11" t="str">
        <f>IF(A57="","",VLOOKUP(A57,'II.Distribution of grant'!$A$6:$E$45,4,FALSE))</f>
        <v/>
      </c>
      <c r="D57" s="11" t="str">
        <f>IF(A57=""," ",VLOOKUP(C57,'Ceiling - Project impl.'!$A$1:$F$202,2,FALSE))</f>
        <v xml:space="preserve"> </v>
      </c>
      <c r="E57" s="6"/>
      <c r="F57" s="6"/>
      <c r="G57" s="6"/>
      <c r="H57" s="12" t="str">
        <f>IF(G57=""," ",VLOOKUP(C57,'Ceiling - Project impl.'!$A$1:$F$202,3,FALSE))</f>
        <v xml:space="preserve"> </v>
      </c>
      <c r="I57" s="13">
        <f t="shared" si="7"/>
        <v>0</v>
      </c>
      <c r="J57" s="14"/>
      <c r="K57" s="6"/>
      <c r="L57" s="12" t="str">
        <f>IF(K57=""," ",VLOOKUP(C57,'Ceiling - Project impl.'!$A$1:$F$202,4,FALSE))</f>
        <v xml:space="preserve"> </v>
      </c>
      <c r="M57" s="13">
        <f t="shared" si="8"/>
        <v>0</v>
      </c>
      <c r="N57" s="14"/>
      <c r="O57" s="6"/>
      <c r="P57" s="12" t="str">
        <f>IF(O57=""," ",VLOOKUP(C57,'Ceiling - Project impl.'!$A$1:$F$202,5,FALSE))</f>
        <v xml:space="preserve"> </v>
      </c>
      <c r="Q57" s="13">
        <f t="shared" si="9"/>
        <v>0</v>
      </c>
      <c r="R57" s="14"/>
      <c r="S57" s="6"/>
      <c r="T57" s="12" t="str">
        <f>IF(S57=""," ",VLOOKUP(C57,'Ceiling - Project impl.'!$A$1:$F$202,6,FALSE))</f>
        <v xml:space="preserve"> </v>
      </c>
      <c r="U57" s="13">
        <f t="shared" si="10"/>
        <v>0</v>
      </c>
      <c r="V57" s="136">
        <f t="shared" si="11"/>
        <v>0</v>
      </c>
      <c r="W57" s="15">
        <f t="shared" si="12"/>
        <v>0</v>
      </c>
      <c r="Y57" s="6">
        <f t="shared" si="13"/>
        <v>0</v>
      </c>
      <c r="Z57" s="163"/>
      <c r="AA57" s="12" t="str">
        <f>IF(G57=""," ",VLOOKUP(C57,'Ceiling - Project impl.'!$A$1:$F$202,3,FALSE))</f>
        <v xml:space="preserve"> </v>
      </c>
      <c r="AB57" s="13">
        <f t="shared" si="0"/>
        <v>0</v>
      </c>
      <c r="AC57" s="182">
        <f t="shared" si="14"/>
        <v>0</v>
      </c>
      <c r="AD57" s="14"/>
      <c r="AE57" s="6">
        <f t="shared" si="1"/>
        <v>0</v>
      </c>
      <c r="AF57" s="163"/>
      <c r="AG57" s="12" t="str">
        <f>IF(K57=""," ",VLOOKUP(C57,'Ceiling - Project impl.'!$A$1:$F$202,4,FALSE))</f>
        <v xml:space="preserve"> </v>
      </c>
      <c r="AH57" s="13">
        <f t="shared" si="15"/>
        <v>0</v>
      </c>
      <c r="AI57" s="182">
        <f t="shared" si="16"/>
        <v>0</v>
      </c>
      <c r="AJ57" s="14"/>
      <c r="AK57" s="6">
        <f t="shared" si="2"/>
        <v>0</v>
      </c>
      <c r="AL57" s="163"/>
      <c r="AM57" s="12" t="str">
        <f>IF(O57=""," ",VLOOKUP(C57,'Ceiling - Project impl.'!$A$1:$F$202,5,FALSE))</f>
        <v xml:space="preserve"> </v>
      </c>
      <c r="AN57" s="13">
        <f t="shared" si="3"/>
        <v>0</v>
      </c>
      <c r="AO57" s="182">
        <f t="shared" si="17"/>
        <v>0</v>
      </c>
      <c r="AP57" s="14"/>
      <c r="AQ57" s="6">
        <f t="shared" si="4"/>
        <v>0</v>
      </c>
      <c r="AR57" s="163"/>
      <c r="AS57" s="12" t="str">
        <f>IF(S57=""," ",VLOOKUP(C57,'Ceiling - Project impl.'!$A$1:$F$202,6,FALSE))</f>
        <v xml:space="preserve"> </v>
      </c>
      <c r="AT57" s="13">
        <f t="shared" si="5"/>
        <v>0</v>
      </c>
      <c r="AU57" s="182">
        <f t="shared" si="18"/>
        <v>0</v>
      </c>
      <c r="AV57" s="136">
        <f t="shared" si="6"/>
        <v>0</v>
      </c>
      <c r="AW57" s="15">
        <f t="shared" si="19"/>
        <v>0</v>
      </c>
      <c r="AX57" s="183">
        <f t="shared" si="20"/>
        <v>0</v>
      </c>
      <c r="AY57" s="388"/>
      <c r="AZ57" s="388"/>
      <c r="BA57" s="388"/>
    </row>
    <row r="58" spans="1:53" x14ac:dyDescent="0.3">
      <c r="A58" s="71"/>
      <c r="B58" s="11" t="str">
        <f>IF(A58="","",VLOOKUP(A58,'II.Distribution of grant'!$A$6:$E$45,2,FALSE))</f>
        <v/>
      </c>
      <c r="C58" s="11" t="str">
        <f>IF(A58="","",VLOOKUP(A58,'II.Distribution of grant'!$A$6:$E$45,4,FALSE))</f>
        <v/>
      </c>
      <c r="D58" s="11" t="str">
        <f>IF(A58=""," ",VLOOKUP(C58,'Ceiling - Project impl.'!$A$1:$F$202,2,FALSE))</f>
        <v xml:space="preserve"> </v>
      </c>
      <c r="E58" s="6"/>
      <c r="F58" s="6"/>
      <c r="G58" s="6"/>
      <c r="H58" s="12" t="str">
        <f>IF(G58=""," ",VLOOKUP(C58,'Ceiling - Project impl.'!$A$1:$F$202,3,FALSE))</f>
        <v xml:space="preserve"> </v>
      </c>
      <c r="I58" s="13">
        <f t="shared" si="7"/>
        <v>0</v>
      </c>
      <c r="J58" s="14"/>
      <c r="K58" s="6"/>
      <c r="L58" s="12" t="str">
        <f>IF(K58=""," ",VLOOKUP(C58,'Ceiling - Project impl.'!$A$1:$F$202,4,FALSE))</f>
        <v xml:space="preserve"> </v>
      </c>
      <c r="M58" s="13">
        <f t="shared" si="8"/>
        <v>0</v>
      </c>
      <c r="N58" s="14"/>
      <c r="O58" s="6"/>
      <c r="P58" s="12" t="str">
        <f>IF(O58=""," ",VLOOKUP(C58,'Ceiling - Project impl.'!$A$1:$F$202,5,FALSE))</f>
        <v xml:space="preserve"> </v>
      </c>
      <c r="Q58" s="13">
        <f t="shared" si="9"/>
        <v>0</v>
      </c>
      <c r="R58" s="14"/>
      <c r="S58" s="6"/>
      <c r="T58" s="12" t="str">
        <f>IF(S58=""," ",VLOOKUP(C58,'Ceiling - Project impl.'!$A$1:$F$202,6,FALSE))</f>
        <v xml:space="preserve"> </v>
      </c>
      <c r="U58" s="13">
        <f t="shared" si="10"/>
        <v>0</v>
      </c>
      <c r="V58" s="136">
        <f t="shared" si="11"/>
        <v>0</v>
      </c>
      <c r="W58" s="15">
        <f t="shared" si="12"/>
        <v>0</v>
      </c>
      <c r="Y58" s="6">
        <f t="shared" si="13"/>
        <v>0</v>
      </c>
      <c r="Z58" s="163"/>
      <c r="AA58" s="12" t="str">
        <f>IF(G58=""," ",VLOOKUP(C58,'Ceiling - Project impl.'!$A$1:$F$202,3,FALSE))</f>
        <v xml:space="preserve"> </v>
      </c>
      <c r="AB58" s="13">
        <f t="shared" si="0"/>
        <v>0</v>
      </c>
      <c r="AC58" s="182">
        <f t="shared" si="14"/>
        <v>0</v>
      </c>
      <c r="AD58" s="14"/>
      <c r="AE58" s="6">
        <f t="shared" si="1"/>
        <v>0</v>
      </c>
      <c r="AF58" s="163"/>
      <c r="AG58" s="12" t="str">
        <f>IF(K58=""," ",VLOOKUP(C58,'Ceiling - Project impl.'!$A$1:$F$202,4,FALSE))</f>
        <v xml:space="preserve"> </v>
      </c>
      <c r="AH58" s="13">
        <f t="shared" si="15"/>
        <v>0</v>
      </c>
      <c r="AI58" s="182">
        <f t="shared" si="16"/>
        <v>0</v>
      </c>
      <c r="AJ58" s="14"/>
      <c r="AK58" s="6">
        <f t="shared" si="2"/>
        <v>0</v>
      </c>
      <c r="AL58" s="163"/>
      <c r="AM58" s="12" t="str">
        <f>IF(O58=""," ",VLOOKUP(C58,'Ceiling - Project impl.'!$A$1:$F$202,5,FALSE))</f>
        <v xml:space="preserve"> </v>
      </c>
      <c r="AN58" s="13">
        <f t="shared" si="3"/>
        <v>0</v>
      </c>
      <c r="AO58" s="182">
        <f t="shared" si="17"/>
        <v>0</v>
      </c>
      <c r="AP58" s="14"/>
      <c r="AQ58" s="6">
        <f t="shared" si="4"/>
        <v>0</v>
      </c>
      <c r="AR58" s="163"/>
      <c r="AS58" s="12" t="str">
        <f>IF(S58=""," ",VLOOKUP(C58,'Ceiling - Project impl.'!$A$1:$F$202,6,FALSE))</f>
        <v xml:space="preserve"> </v>
      </c>
      <c r="AT58" s="13">
        <f t="shared" si="5"/>
        <v>0</v>
      </c>
      <c r="AU58" s="182">
        <f t="shared" si="18"/>
        <v>0</v>
      </c>
      <c r="AV58" s="136">
        <f t="shared" si="6"/>
        <v>0</v>
      </c>
      <c r="AW58" s="15">
        <f t="shared" si="19"/>
        <v>0</v>
      </c>
      <c r="AX58" s="183">
        <f t="shared" si="20"/>
        <v>0</v>
      </c>
      <c r="AY58" s="388"/>
      <c r="AZ58" s="388"/>
      <c r="BA58" s="388"/>
    </row>
    <row r="59" spans="1:53" x14ac:dyDescent="0.3">
      <c r="A59" s="71"/>
      <c r="B59" s="11" t="str">
        <f>IF(A59="","",VLOOKUP(A59,'II.Distribution of grant'!$A$6:$E$45,2,FALSE))</f>
        <v/>
      </c>
      <c r="C59" s="11" t="str">
        <f>IF(A59="","",VLOOKUP(A59,'II.Distribution of grant'!$A$6:$E$45,4,FALSE))</f>
        <v/>
      </c>
      <c r="D59" s="11" t="str">
        <f>IF(A59=""," ",VLOOKUP(C59,'Ceiling - Project impl.'!$A$1:$F$202,2,FALSE))</f>
        <v xml:space="preserve"> </v>
      </c>
      <c r="E59" s="6"/>
      <c r="F59" s="6"/>
      <c r="G59" s="6"/>
      <c r="H59" s="12" t="str">
        <f>IF(G59=""," ",VLOOKUP(C59,'Ceiling - Project impl.'!$A$1:$F$202,3,FALSE))</f>
        <v xml:space="preserve"> </v>
      </c>
      <c r="I59" s="13">
        <f t="shared" si="7"/>
        <v>0</v>
      </c>
      <c r="J59" s="14"/>
      <c r="K59" s="6"/>
      <c r="L59" s="12" t="str">
        <f>IF(K59=""," ",VLOOKUP(C59,'Ceiling - Project impl.'!$A$1:$F$202,4,FALSE))</f>
        <v xml:space="preserve"> </v>
      </c>
      <c r="M59" s="13">
        <f t="shared" si="8"/>
        <v>0</v>
      </c>
      <c r="N59" s="14"/>
      <c r="O59" s="6"/>
      <c r="P59" s="12" t="str">
        <f>IF(O59=""," ",VLOOKUP(C59,'Ceiling - Project impl.'!$A$1:$F$202,5,FALSE))</f>
        <v xml:space="preserve"> </v>
      </c>
      <c r="Q59" s="13">
        <f t="shared" si="9"/>
        <v>0</v>
      </c>
      <c r="R59" s="14"/>
      <c r="S59" s="6"/>
      <c r="T59" s="12" t="str">
        <f>IF(S59=""," ",VLOOKUP(C59,'Ceiling - Project impl.'!$A$1:$F$202,6,FALSE))</f>
        <v xml:space="preserve"> </v>
      </c>
      <c r="U59" s="13">
        <f t="shared" si="10"/>
        <v>0</v>
      </c>
      <c r="V59" s="136">
        <f t="shared" si="11"/>
        <v>0</v>
      </c>
      <c r="W59" s="15">
        <f t="shared" si="12"/>
        <v>0</v>
      </c>
      <c r="Y59" s="6">
        <f t="shared" si="13"/>
        <v>0</v>
      </c>
      <c r="Z59" s="163"/>
      <c r="AA59" s="12" t="str">
        <f>IF(G59=""," ",VLOOKUP(C59,'Ceiling - Project impl.'!$A$1:$F$202,3,FALSE))</f>
        <v xml:space="preserve"> </v>
      </c>
      <c r="AB59" s="13">
        <f t="shared" si="0"/>
        <v>0</v>
      </c>
      <c r="AC59" s="182">
        <f t="shared" si="14"/>
        <v>0</v>
      </c>
      <c r="AD59" s="14"/>
      <c r="AE59" s="6">
        <f t="shared" si="1"/>
        <v>0</v>
      </c>
      <c r="AF59" s="163"/>
      <c r="AG59" s="12" t="str">
        <f>IF(K59=""," ",VLOOKUP(C59,'Ceiling - Project impl.'!$A$1:$F$202,4,FALSE))</f>
        <v xml:space="preserve"> </v>
      </c>
      <c r="AH59" s="13">
        <f t="shared" si="15"/>
        <v>0</v>
      </c>
      <c r="AI59" s="182">
        <f t="shared" si="16"/>
        <v>0</v>
      </c>
      <c r="AJ59" s="14"/>
      <c r="AK59" s="6">
        <f t="shared" si="2"/>
        <v>0</v>
      </c>
      <c r="AL59" s="163"/>
      <c r="AM59" s="12" t="str">
        <f>IF(O59=""," ",VLOOKUP(C59,'Ceiling - Project impl.'!$A$1:$F$202,5,FALSE))</f>
        <v xml:space="preserve"> </v>
      </c>
      <c r="AN59" s="13">
        <f t="shared" si="3"/>
        <v>0</v>
      </c>
      <c r="AO59" s="182">
        <f t="shared" si="17"/>
        <v>0</v>
      </c>
      <c r="AP59" s="14"/>
      <c r="AQ59" s="6">
        <f t="shared" si="4"/>
        <v>0</v>
      </c>
      <c r="AR59" s="163"/>
      <c r="AS59" s="12" t="str">
        <f>IF(S59=""," ",VLOOKUP(C59,'Ceiling - Project impl.'!$A$1:$F$202,6,FALSE))</f>
        <v xml:space="preserve"> </v>
      </c>
      <c r="AT59" s="13">
        <f t="shared" si="5"/>
        <v>0</v>
      </c>
      <c r="AU59" s="182">
        <f t="shared" si="18"/>
        <v>0</v>
      </c>
      <c r="AV59" s="136">
        <f t="shared" si="6"/>
        <v>0</v>
      </c>
      <c r="AW59" s="15">
        <f t="shared" si="19"/>
        <v>0</v>
      </c>
      <c r="AX59" s="183">
        <f t="shared" si="20"/>
        <v>0</v>
      </c>
      <c r="AY59" s="388"/>
      <c r="AZ59" s="388"/>
      <c r="BA59" s="388"/>
    </row>
    <row r="60" spans="1:53" x14ac:dyDescent="0.3">
      <c r="A60" s="71"/>
      <c r="B60" s="11" t="str">
        <f>IF(A60="","",VLOOKUP(A60,'II.Distribution of grant'!$A$6:$E$45,2,FALSE))</f>
        <v/>
      </c>
      <c r="C60" s="11" t="str">
        <f>IF(A60="","",VLOOKUP(A60,'II.Distribution of grant'!$A$6:$E$45,4,FALSE))</f>
        <v/>
      </c>
      <c r="D60" s="11" t="str">
        <f>IF(A60=""," ",VLOOKUP(C60,'Ceiling - Project impl.'!$A$1:$F$202,2,FALSE))</f>
        <v xml:space="preserve"> </v>
      </c>
      <c r="E60" s="6"/>
      <c r="F60" s="6"/>
      <c r="G60" s="6"/>
      <c r="H60" s="12" t="str">
        <f>IF(G60=""," ",VLOOKUP(C60,'Ceiling - Project impl.'!$A$1:$F$202,3,FALSE))</f>
        <v xml:space="preserve"> </v>
      </c>
      <c r="I60" s="13">
        <f t="shared" si="7"/>
        <v>0</v>
      </c>
      <c r="J60" s="14"/>
      <c r="K60" s="6"/>
      <c r="L60" s="12" t="str">
        <f>IF(K60=""," ",VLOOKUP(C60,'Ceiling - Project impl.'!$A$1:$F$202,4,FALSE))</f>
        <v xml:space="preserve"> </v>
      </c>
      <c r="M60" s="13">
        <f t="shared" si="8"/>
        <v>0</v>
      </c>
      <c r="N60" s="14"/>
      <c r="O60" s="6"/>
      <c r="P60" s="12" t="str">
        <f>IF(O60=""," ",VLOOKUP(C60,'Ceiling - Project impl.'!$A$1:$F$202,5,FALSE))</f>
        <v xml:space="preserve"> </v>
      </c>
      <c r="Q60" s="13">
        <f t="shared" si="9"/>
        <v>0</v>
      </c>
      <c r="R60" s="14"/>
      <c r="S60" s="6"/>
      <c r="T60" s="12" t="str">
        <f>IF(S60=""," ",VLOOKUP(C60,'Ceiling - Project impl.'!$A$1:$F$202,6,FALSE))</f>
        <v xml:space="preserve"> </v>
      </c>
      <c r="U60" s="13">
        <f t="shared" si="10"/>
        <v>0</v>
      </c>
      <c r="V60" s="136">
        <f t="shared" si="11"/>
        <v>0</v>
      </c>
      <c r="W60" s="15">
        <f t="shared" si="12"/>
        <v>0</v>
      </c>
      <c r="Y60" s="6">
        <f t="shared" si="13"/>
        <v>0</v>
      </c>
      <c r="Z60" s="163"/>
      <c r="AA60" s="12" t="str">
        <f>IF(G60=""," ",VLOOKUP(C60,'Ceiling - Project impl.'!$A$1:$F$202,3,FALSE))</f>
        <v xml:space="preserve"> </v>
      </c>
      <c r="AB60" s="13">
        <f t="shared" si="0"/>
        <v>0</v>
      </c>
      <c r="AC60" s="182">
        <f t="shared" si="14"/>
        <v>0</v>
      </c>
      <c r="AD60" s="14"/>
      <c r="AE60" s="6">
        <f t="shared" si="1"/>
        <v>0</v>
      </c>
      <c r="AF60" s="163"/>
      <c r="AG60" s="12" t="str">
        <f>IF(K60=""," ",VLOOKUP(C60,'Ceiling - Project impl.'!$A$1:$F$202,4,FALSE))</f>
        <v xml:space="preserve"> </v>
      </c>
      <c r="AH60" s="13">
        <f t="shared" si="15"/>
        <v>0</v>
      </c>
      <c r="AI60" s="182">
        <f t="shared" si="16"/>
        <v>0</v>
      </c>
      <c r="AJ60" s="14"/>
      <c r="AK60" s="6">
        <f t="shared" si="2"/>
        <v>0</v>
      </c>
      <c r="AL60" s="163"/>
      <c r="AM60" s="12" t="str">
        <f>IF(O60=""," ",VLOOKUP(C60,'Ceiling - Project impl.'!$A$1:$F$202,5,FALSE))</f>
        <v xml:space="preserve"> </v>
      </c>
      <c r="AN60" s="13">
        <f t="shared" si="3"/>
        <v>0</v>
      </c>
      <c r="AO60" s="182">
        <f t="shared" si="17"/>
        <v>0</v>
      </c>
      <c r="AP60" s="14"/>
      <c r="AQ60" s="6">
        <f t="shared" si="4"/>
        <v>0</v>
      </c>
      <c r="AR60" s="163"/>
      <c r="AS60" s="12" t="str">
        <f>IF(S60=""," ",VLOOKUP(C60,'Ceiling - Project impl.'!$A$1:$F$202,6,FALSE))</f>
        <v xml:space="preserve"> </v>
      </c>
      <c r="AT60" s="13">
        <f t="shared" si="5"/>
        <v>0</v>
      </c>
      <c r="AU60" s="182">
        <f t="shared" si="18"/>
        <v>0</v>
      </c>
      <c r="AV60" s="136">
        <f t="shared" si="6"/>
        <v>0</v>
      </c>
      <c r="AW60" s="15">
        <f t="shared" si="19"/>
        <v>0</v>
      </c>
      <c r="AX60" s="183">
        <f t="shared" si="20"/>
        <v>0</v>
      </c>
      <c r="AY60" s="388"/>
      <c r="AZ60" s="388"/>
      <c r="BA60" s="388"/>
    </row>
    <row r="61" spans="1:53" x14ac:dyDescent="0.3">
      <c r="A61" s="71"/>
      <c r="B61" s="11" t="str">
        <f>IF(A61="","",VLOOKUP(A61,'II.Distribution of grant'!$A$6:$E$45,2,FALSE))</f>
        <v/>
      </c>
      <c r="C61" s="11" t="str">
        <f>IF(A61="","",VLOOKUP(A61,'II.Distribution of grant'!$A$6:$E$45,4,FALSE))</f>
        <v/>
      </c>
      <c r="D61" s="11" t="str">
        <f>IF(A61=""," ",VLOOKUP(C61,'Ceiling - Project impl.'!$A$1:$F$202,2,FALSE))</f>
        <v xml:space="preserve"> </v>
      </c>
      <c r="E61" s="6"/>
      <c r="F61" s="6"/>
      <c r="G61" s="6"/>
      <c r="H61" s="12" t="str">
        <f>IF(G61=""," ",VLOOKUP(C61,'Ceiling - Project impl.'!$A$1:$F$202,3,FALSE))</f>
        <v xml:space="preserve"> </v>
      </c>
      <c r="I61" s="13">
        <f t="shared" si="7"/>
        <v>0</v>
      </c>
      <c r="J61" s="14"/>
      <c r="K61" s="6"/>
      <c r="L61" s="12" t="str">
        <f>IF(K61=""," ",VLOOKUP(C61,'Ceiling - Project impl.'!$A$1:$F$202,4,FALSE))</f>
        <v xml:space="preserve"> </v>
      </c>
      <c r="M61" s="13">
        <f t="shared" si="8"/>
        <v>0</v>
      </c>
      <c r="N61" s="14"/>
      <c r="O61" s="6"/>
      <c r="P61" s="12" t="str">
        <f>IF(O61=""," ",VLOOKUP(C61,'Ceiling - Project impl.'!$A$1:$F$202,5,FALSE))</f>
        <v xml:space="preserve"> </v>
      </c>
      <c r="Q61" s="13">
        <f t="shared" si="9"/>
        <v>0</v>
      </c>
      <c r="R61" s="14"/>
      <c r="S61" s="6"/>
      <c r="T61" s="12" t="str">
        <f>IF(S61=""," ",VLOOKUP(C61,'Ceiling - Project impl.'!$A$1:$F$202,6,FALSE))</f>
        <v xml:space="preserve"> </v>
      </c>
      <c r="U61" s="13">
        <f t="shared" si="10"/>
        <v>0</v>
      </c>
      <c r="V61" s="136">
        <f t="shared" si="11"/>
        <v>0</v>
      </c>
      <c r="W61" s="15">
        <f t="shared" si="12"/>
        <v>0</v>
      </c>
      <c r="Y61" s="6">
        <f t="shared" si="13"/>
        <v>0</v>
      </c>
      <c r="Z61" s="163"/>
      <c r="AA61" s="12" t="str">
        <f>IF(G61=""," ",VLOOKUP(C61,'Ceiling - Project impl.'!$A$1:$F$202,3,FALSE))</f>
        <v xml:space="preserve"> </v>
      </c>
      <c r="AB61" s="13">
        <f t="shared" si="0"/>
        <v>0</v>
      </c>
      <c r="AC61" s="182">
        <f t="shared" si="14"/>
        <v>0</v>
      </c>
      <c r="AD61" s="14"/>
      <c r="AE61" s="6">
        <f t="shared" si="1"/>
        <v>0</v>
      </c>
      <c r="AF61" s="163"/>
      <c r="AG61" s="12" t="str">
        <f>IF(K61=""," ",VLOOKUP(C61,'Ceiling - Project impl.'!$A$1:$F$202,4,FALSE))</f>
        <v xml:space="preserve"> </v>
      </c>
      <c r="AH61" s="13">
        <f t="shared" si="15"/>
        <v>0</v>
      </c>
      <c r="AI61" s="182">
        <f t="shared" si="16"/>
        <v>0</v>
      </c>
      <c r="AJ61" s="14"/>
      <c r="AK61" s="6">
        <f t="shared" si="2"/>
        <v>0</v>
      </c>
      <c r="AL61" s="163"/>
      <c r="AM61" s="12" t="str">
        <f>IF(O61=""," ",VLOOKUP(C61,'Ceiling - Project impl.'!$A$1:$F$202,5,FALSE))</f>
        <v xml:space="preserve"> </v>
      </c>
      <c r="AN61" s="13">
        <f t="shared" si="3"/>
        <v>0</v>
      </c>
      <c r="AO61" s="182">
        <f t="shared" si="17"/>
        <v>0</v>
      </c>
      <c r="AP61" s="14"/>
      <c r="AQ61" s="6">
        <f t="shared" si="4"/>
        <v>0</v>
      </c>
      <c r="AR61" s="163"/>
      <c r="AS61" s="12" t="str">
        <f>IF(S61=""," ",VLOOKUP(C61,'Ceiling - Project impl.'!$A$1:$F$202,6,FALSE))</f>
        <v xml:space="preserve"> </v>
      </c>
      <c r="AT61" s="13">
        <f t="shared" si="5"/>
        <v>0</v>
      </c>
      <c r="AU61" s="182">
        <f t="shared" si="18"/>
        <v>0</v>
      </c>
      <c r="AV61" s="136">
        <f t="shared" si="6"/>
        <v>0</v>
      </c>
      <c r="AW61" s="15">
        <f t="shared" si="19"/>
        <v>0</v>
      </c>
      <c r="AX61" s="183">
        <f t="shared" si="20"/>
        <v>0</v>
      </c>
      <c r="AY61" s="388"/>
      <c r="AZ61" s="388"/>
      <c r="BA61" s="388"/>
    </row>
    <row r="62" spans="1:53" x14ac:dyDescent="0.3">
      <c r="A62" s="71"/>
      <c r="B62" s="11" t="str">
        <f>IF(A62="","",VLOOKUP(A62,'II.Distribution of grant'!$A$6:$E$45,2,FALSE))</f>
        <v/>
      </c>
      <c r="C62" s="11" t="str">
        <f>IF(A62="","",VLOOKUP(A62,'II.Distribution of grant'!$A$6:$E$45,4,FALSE))</f>
        <v/>
      </c>
      <c r="D62" s="11" t="str">
        <f>IF(A62=""," ",VLOOKUP(C62,'Ceiling - Project impl.'!$A$1:$F$202,2,FALSE))</f>
        <v xml:space="preserve"> </v>
      </c>
      <c r="E62" s="6"/>
      <c r="F62" s="6"/>
      <c r="G62" s="6"/>
      <c r="H62" s="12" t="str">
        <f>IF(G62=""," ",VLOOKUP(C62,'Ceiling - Project impl.'!$A$1:$F$202,3,FALSE))</f>
        <v xml:space="preserve"> </v>
      </c>
      <c r="I62" s="13">
        <f t="shared" si="7"/>
        <v>0</v>
      </c>
      <c r="J62" s="14"/>
      <c r="K62" s="6"/>
      <c r="L62" s="12" t="str">
        <f>IF(K62=""," ",VLOOKUP(C62,'Ceiling - Project impl.'!$A$1:$F$202,4,FALSE))</f>
        <v xml:space="preserve"> </v>
      </c>
      <c r="M62" s="13">
        <f t="shared" si="8"/>
        <v>0</v>
      </c>
      <c r="N62" s="14"/>
      <c r="O62" s="6"/>
      <c r="P62" s="12" t="str">
        <f>IF(O62=""," ",VLOOKUP(C62,'Ceiling - Project impl.'!$A$1:$F$202,5,FALSE))</f>
        <v xml:space="preserve"> </v>
      </c>
      <c r="Q62" s="13">
        <f t="shared" si="9"/>
        <v>0</v>
      </c>
      <c r="R62" s="14"/>
      <c r="S62" s="6"/>
      <c r="T62" s="12" t="str">
        <f>IF(S62=""," ",VLOOKUP(C62,'Ceiling - Project impl.'!$A$1:$F$202,6,FALSE))</f>
        <v xml:space="preserve"> </v>
      </c>
      <c r="U62" s="13">
        <f t="shared" si="10"/>
        <v>0</v>
      </c>
      <c r="V62" s="136">
        <f t="shared" si="11"/>
        <v>0</v>
      </c>
      <c r="W62" s="15">
        <f t="shared" si="12"/>
        <v>0</v>
      </c>
      <c r="Y62" s="6">
        <f t="shared" si="13"/>
        <v>0</v>
      </c>
      <c r="Z62" s="163"/>
      <c r="AA62" s="12" t="str">
        <f>IF(G62=""," ",VLOOKUP(C62,'Ceiling - Project impl.'!$A$1:$F$202,3,FALSE))</f>
        <v xml:space="preserve"> </v>
      </c>
      <c r="AB62" s="13">
        <f t="shared" si="0"/>
        <v>0</v>
      </c>
      <c r="AC62" s="182">
        <f t="shared" si="14"/>
        <v>0</v>
      </c>
      <c r="AD62" s="14"/>
      <c r="AE62" s="6">
        <f t="shared" si="1"/>
        <v>0</v>
      </c>
      <c r="AF62" s="163"/>
      <c r="AG62" s="12" t="str">
        <f>IF(K62=""," ",VLOOKUP(C62,'Ceiling - Project impl.'!$A$1:$F$202,4,FALSE))</f>
        <v xml:space="preserve"> </v>
      </c>
      <c r="AH62" s="13">
        <f t="shared" si="15"/>
        <v>0</v>
      </c>
      <c r="AI62" s="182">
        <f t="shared" si="16"/>
        <v>0</v>
      </c>
      <c r="AJ62" s="14"/>
      <c r="AK62" s="6">
        <f t="shared" si="2"/>
        <v>0</v>
      </c>
      <c r="AL62" s="163"/>
      <c r="AM62" s="12" t="str">
        <f>IF(O62=""," ",VLOOKUP(C62,'Ceiling - Project impl.'!$A$1:$F$202,5,FALSE))</f>
        <v xml:space="preserve"> </v>
      </c>
      <c r="AN62" s="13">
        <f t="shared" si="3"/>
        <v>0</v>
      </c>
      <c r="AO62" s="182">
        <f t="shared" si="17"/>
        <v>0</v>
      </c>
      <c r="AP62" s="14"/>
      <c r="AQ62" s="6">
        <f t="shared" si="4"/>
        <v>0</v>
      </c>
      <c r="AR62" s="163"/>
      <c r="AS62" s="12" t="str">
        <f>IF(S62=""," ",VLOOKUP(C62,'Ceiling - Project impl.'!$A$1:$F$202,6,FALSE))</f>
        <v xml:space="preserve"> </v>
      </c>
      <c r="AT62" s="13">
        <f t="shared" si="5"/>
        <v>0</v>
      </c>
      <c r="AU62" s="182">
        <f t="shared" si="18"/>
        <v>0</v>
      </c>
      <c r="AV62" s="136">
        <f t="shared" si="6"/>
        <v>0</v>
      </c>
      <c r="AW62" s="15">
        <f t="shared" si="19"/>
        <v>0</v>
      </c>
      <c r="AX62" s="183">
        <f t="shared" si="20"/>
        <v>0</v>
      </c>
      <c r="AY62" s="388"/>
      <c r="AZ62" s="388"/>
      <c r="BA62" s="388"/>
    </row>
    <row r="63" spans="1:53" x14ac:dyDescent="0.3">
      <c r="A63" s="71"/>
      <c r="B63" s="11" t="str">
        <f>IF(A63="","",VLOOKUP(A63,'II.Distribution of grant'!$A$6:$E$45,2,FALSE))</f>
        <v/>
      </c>
      <c r="C63" s="11" t="str">
        <f>IF(A63="","",VLOOKUP(A63,'II.Distribution of grant'!$A$6:$E$45,4,FALSE))</f>
        <v/>
      </c>
      <c r="D63" s="11" t="str">
        <f>IF(A63=""," ",VLOOKUP(C63,'Ceiling - Project impl.'!$A$1:$F$202,2,FALSE))</f>
        <v xml:space="preserve"> </v>
      </c>
      <c r="E63" s="6"/>
      <c r="F63" s="6"/>
      <c r="G63" s="6"/>
      <c r="H63" s="12" t="str">
        <f>IF(G63=""," ",VLOOKUP(C63,'Ceiling - Project impl.'!$A$1:$F$202,3,FALSE))</f>
        <v xml:space="preserve"> </v>
      </c>
      <c r="I63" s="13">
        <f t="shared" si="7"/>
        <v>0</v>
      </c>
      <c r="J63" s="14"/>
      <c r="K63" s="6"/>
      <c r="L63" s="12" t="str">
        <f>IF(K63=""," ",VLOOKUP(C63,'Ceiling - Project impl.'!$A$1:$F$202,4,FALSE))</f>
        <v xml:space="preserve"> </v>
      </c>
      <c r="M63" s="13">
        <f t="shared" si="8"/>
        <v>0</v>
      </c>
      <c r="N63" s="14"/>
      <c r="O63" s="6"/>
      <c r="P63" s="12" t="str">
        <f>IF(O63=""," ",VLOOKUP(C63,'Ceiling - Project impl.'!$A$1:$F$202,5,FALSE))</f>
        <v xml:space="preserve"> </v>
      </c>
      <c r="Q63" s="13">
        <f t="shared" si="9"/>
        <v>0</v>
      </c>
      <c r="R63" s="14"/>
      <c r="S63" s="6"/>
      <c r="T63" s="12" t="str">
        <f>IF(S63=""," ",VLOOKUP(C63,'Ceiling - Project impl.'!$A$1:$F$202,6,FALSE))</f>
        <v xml:space="preserve"> </v>
      </c>
      <c r="U63" s="13">
        <f t="shared" si="10"/>
        <v>0</v>
      </c>
      <c r="V63" s="136">
        <f t="shared" si="11"/>
        <v>0</v>
      </c>
      <c r="W63" s="15">
        <f t="shared" si="12"/>
        <v>0</v>
      </c>
      <c r="Y63" s="6">
        <f t="shared" si="13"/>
        <v>0</v>
      </c>
      <c r="Z63" s="163"/>
      <c r="AA63" s="12" t="str">
        <f>IF(G63=""," ",VLOOKUP(C63,'Ceiling - Project impl.'!$A$1:$F$202,3,FALSE))</f>
        <v xml:space="preserve"> </v>
      </c>
      <c r="AB63" s="13">
        <f t="shared" si="0"/>
        <v>0</v>
      </c>
      <c r="AC63" s="182">
        <f t="shared" si="14"/>
        <v>0</v>
      </c>
      <c r="AD63" s="14"/>
      <c r="AE63" s="6">
        <f t="shared" si="1"/>
        <v>0</v>
      </c>
      <c r="AF63" s="163"/>
      <c r="AG63" s="12" t="str">
        <f>IF(K63=""," ",VLOOKUP(C63,'Ceiling - Project impl.'!$A$1:$F$202,4,FALSE))</f>
        <v xml:space="preserve"> </v>
      </c>
      <c r="AH63" s="13">
        <f t="shared" si="15"/>
        <v>0</v>
      </c>
      <c r="AI63" s="182">
        <f t="shared" si="16"/>
        <v>0</v>
      </c>
      <c r="AJ63" s="14"/>
      <c r="AK63" s="6">
        <f t="shared" si="2"/>
        <v>0</v>
      </c>
      <c r="AL63" s="163"/>
      <c r="AM63" s="12" t="str">
        <f>IF(O63=""," ",VLOOKUP(C63,'Ceiling - Project impl.'!$A$1:$F$202,5,FALSE))</f>
        <v xml:space="preserve"> </v>
      </c>
      <c r="AN63" s="13">
        <f t="shared" si="3"/>
        <v>0</v>
      </c>
      <c r="AO63" s="182">
        <f t="shared" si="17"/>
        <v>0</v>
      </c>
      <c r="AP63" s="14"/>
      <c r="AQ63" s="6">
        <f t="shared" si="4"/>
        <v>0</v>
      </c>
      <c r="AR63" s="163"/>
      <c r="AS63" s="12" t="str">
        <f>IF(S63=""," ",VLOOKUP(C63,'Ceiling - Project impl.'!$A$1:$F$202,6,FALSE))</f>
        <v xml:space="preserve"> </v>
      </c>
      <c r="AT63" s="13">
        <f t="shared" si="5"/>
        <v>0</v>
      </c>
      <c r="AU63" s="182">
        <f t="shared" si="18"/>
        <v>0</v>
      </c>
      <c r="AV63" s="136">
        <f t="shared" si="6"/>
        <v>0</v>
      </c>
      <c r="AW63" s="15">
        <f t="shared" si="19"/>
        <v>0</v>
      </c>
      <c r="AX63" s="183">
        <f t="shared" si="20"/>
        <v>0</v>
      </c>
      <c r="AY63" s="388"/>
      <c r="AZ63" s="388"/>
      <c r="BA63" s="388"/>
    </row>
    <row r="64" spans="1:53" x14ac:dyDescent="0.3">
      <c r="A64" s="71"/>
      <c r="B64" s="11" t="str">
        <f>IF(A64="","",VLOOKUP(A64,'II.Distribution of grant'!$A$6:$E$45,2,FALSE))</f>
        <v/>
      </c>
      <c r="C64" s="11" t="str">
        <f>IF(A64="","",VLOOKUP(A64,'II.Distribution of grant'!$A$6:$E$45,4,FALSE))</f>
        <v/>
      </c>
      <c r="D64" s="11" t="str">
        <f>IF(A64=""," ",VLOOKUP(C64,'Ceiling - Project impl.'!$A$1:$F$202,2,FALSE))</f>
        <v xml:space="preserve"> </v>
      </c>
      <c r="E64" s="6"/>
      <c r="F64" s="6"/>
      <c r="G64" s="6"/>
      <c r="H64" s="12" t="str">
        <f>IF(G64=""," ",VLOOKUP(C64,'Ceiling - Project impl.'!$A$1:$F$202,3,FALSE))</f>
        <v xml:space="preserve"> </v>
      </c>
      <c r="I64" s="13">
        <f t="shared" si="7"/>
        <v>0</v>
      </c>
      <c r="J64" s="14"/>
      <c r="K64" s="6"/>
      <c r="L64" s="12" t="str">
        <f>IF(K64=""," ",VLOOKUP(C64,'Ceiling - Project impl.'!$A$1:$F$202,4,FALSE))</f>
        <v xml:space="preserve"> </v>
      </c>
      <c r="M64" s="13">
        <f t="shared" si="8"/>
        <v>0</v>
      </c>
      <c r="N64" s="14"/>
      <c r="O64" s="6"/>
      <c r="P64" s="12" t="str">
        <f>IF(O64=""," ",VLOOKUP(C64,'Ceiling - Project impl.'!$A$1:$F$202,5,FALSE))</f>
        <v xml:space="preserve"> </v>
      </c>
      <c r="Q64" s="13">
        <f t="shared" si="9"/>
        <v>0</v>
      </c>
      <c r="R64" s="14"/>
      <c r="S64" s="6"/>
      <c r="T64" s="12" t="str">
        <f>IF(S64=""," ",VLOOKUP(C64,'Ceiling - Project impl.'!$A$1:$F$202,6,FALSE))</f>
        <v xml:space="preserve"> </v>
      </c>
      <c r="U64" s="13">
        <f t="shared" si="10"/>
        <v>0</v>
      </c>
      <c r="V64" s="136">
        <f t="shared" si="11"/>
        <v>0</v>
      </c>
      <c r="W64" s="15">
        <f t="shared" si="12"/>
        <v>0</v>
      </c>
      <c r="Y64" s="6">
        <f t="shared" si="13"/>
        <v>0</v>
      </c>
      <c r="Z64" s="163"/>
      <c r="AA64" s="12" t="str">
        <f>IF(G64=""," ",VLOOKUP(C64,'Ceiling - Project impl.'!$A$1:$F$202,3,FALSE))</f>
        <v xml:space="preserve"> </v>
      </c>
      <c r="AB64" s="13">
        <f t="shared" si="0"/>
        <v>0</v>
      </c>
      <c r="AC64" s="182">
        <f t="shared" si="14"/>
        <v>0</v>
      </c>
      <c r="AD64" s="14"/>
      <c r="AE64" s="6">
        <f t="shared" si="1"/>
        <v>0</v>
      </c>
      <c r="AF64" s="163"/>
      <c r="AG64" s="12" t="str">
        <f>IF(K64=""," ",VLOOKUP(C64,'Ceiling - Project impl.'!$A$1:$F$202,4,FALSE))</f>
        <v xml:space="preserve"> </v>
      </c>
      <c r="AH64" s="13">
        <f t="shared" si="15"/>
        <v>0</v>
      </c>
      <c r="AI64" s="182">
        <f t="shared" si="16"/>
        <v>0</v>
      </c>
      <c r="AJ64" s="14"/>
      <c r="AK64" s="6">
        <f t="shared" si="2"/>
        <v>0</v>
      </c>
      <c r="AL64" s="163"/>
      <c r="AM64" s="12" t="str">
        <f>IF(O64=""," ",VLOOKUP(C64,'Ceiling - Project impl.'!$A$1:$F$202,5,FALSE))</f>
        <v xml:space="preserve"> </v>
      </c>
      <c r="AN64" s="13">
        <f t="shared" si="3"/>
        <v>0</v>
      </c>
      <c r="AO64" s="182">
        <f t="shared" si="17"/>
        <v>0</v>
      </c>
      <c r="AP64" s="14"/>
      <c r="AQ64" s="6">
        <f t="shared" si="4"/>
        <v>0</v>
      </c>
      <c r="AR64" s="163"/>
      <c r="AS64" s="12" t="str">
        <f>IF(S64=""," ",VLOOKUP(C64,'Ceiling - Project impl.'!$A$1:$F$202,6,FALSE))</f>
        <v xml:space="preserve"> </v>
      </c>
      <c r="AT64" s="13">
        <f t="shared" si="5"/>
        <v>0</v>
      </c>
      <c r="AU64" s="182">
        <f t="shared" si="18"/>
        <v>0</v>
      </c>
      <c r="AV64" s="136">
        <f t="shared" si="6"/>
        <v>0</v>
      </c>
      <c r="AW64" s="15">
        <f t="shared" si="19"/>
        <v>0</v>
      </c>
      <c r="AX64" s="183">
        <f t="shared" si="20"/>
        <v>0</v>
      </c>
      <c r="AY64" s="388"/>
      <c r="AZ64" s="388"/>
      <c r="BA64" s="388"/>
    </row>
    <row r="65" spans="1:53" x14ac:dyDescent="0.3">
      <c r="A65" s="71"/>
      <c r="B65" s="11" t="str">
        <f>IF(A65="","",VLOOKUP(A65,'II.Distribution of grant'!$A$6:$E$45,2,FALSE))</f>
        <v/>
      </c>
      <c r="C65" s="11" t="str">
        <f>IF(A65="","",VLOOKUP(A65,'II.Distribution of grant'!$A$6:$E$45,4,FALSE))</f>
        <v/>
      </c>
      <c r="D65" s="11" t="str">
        <f>IF(A65=""," ",VLOOKUP(C65,'Ceiling - Project impl.'!$A$1:$F$202,2,FALSE))</f>
        <v xml:space="preserve"> </v>
      </c>
      <c r="E65" s="6"/>
      <c r="F65" s="6"/>
      <c r="G65" s="6"/>
      <c r="H65" s="12" t="str">
        <f>IF(G65=""," ",VLOOKUP(C65,'Ceiling - Project impl.'!$A$1:$F$202,3,FALSE))</f>
        <v xml:space="preserve"> </v>
      </c>
      <c r="I65" s="13">
        <f t="shared" si="7"/>
        <v>0</v>
      </c>
      <c r="J65" s="14"/>
      <c r="K65" s="6"/>
      <c r="L65" s="12" t="str">
        <f>IF(K65=""," ",VLOOKUP(C65,'Ceiling - Project impl.'!$A$1:$F$202,4,FALSE))</f>
        <v xml:space="preserve"> </v>
      </c>
      <c r="M65" s="13">
        <f t="shared" si="8"/>
        <v>0</v>
      </c>
      <c r="N65" s="14"/>
      <c r="O65" s="6"/>
      <c r="P65" s="12" t="str">
        <f>IF(O65=""," ",VLOOKUP(C65,'Ceiling - Project impl.'!$A$1:$F$202,5,FALSE))</f>
        <v xml:space="preserve"> </v>
      </c>
      <c r="Q65" s="13">
        <f t="shared" si="9"/>
        <v>0</v>
      </c>
      <c r="R65" s="14"/>
      <c r="S65" s="6"/>
      <c r="T65" s="12" t="str">
        <f>IF(S65=""," ",VLOOKUP(C65,'Ceiling - Project impl.'!$A$1:$F$202,6,FALSE))</f>
        <v xml:space="preserve"> </v>
      </c>
      <c r="U65" s="13">
        <f t="shared" si="10"/>
        <v>0</v>
      </c>
      <c r="V65" s="136">
        <f t="shared" si="11"/>
        <v>0</v>
      </c>
      <c r="W65" s="15">
        <f t="shared" si="12"/>
        <v>0</v>
      </c>
      <c r="Y65" s="6">
        <f t="shared" si="13"/>
        <v>0</v>
      </c>
      <c r="Z65" s="163"/>
      <c r="AA65" s="12" t="str">
        <f>IF(G65=""," ",VLOOKUP(C65,'Ceiling - Project impl.'!$A$1:$F$202,3,FALSE))</f>
        <v xml:space="preserve"> </v>
      </c>
      <c r="AB65" s="13">
        <f t="shared" si="0"/>
        <v>0</v>
      </c>
      <c r="AC65" s="182">
        <f t="shared" si="14"/>
        <v>0</v>
      </c>
      <c r="AD65" s="14"/>
      <c r="AE65" s="6">
        <f t="shared" si="1"/>
        <v>0</v>
      </c>
      <c r="AF65" s="163"/>
      <c r="AG65" s="12" t="str">
        <f>IF(K65=""," ",VLOOKUP(C65,'Ceiling - Project impl.'!$A$1:$F$202,4,FALSE))</f>
        <v xml:space="preserve"> </v>
      </c>
      <c r="AH65" s="13">
        <f t="shared" si="15"/>
        <v>0</v>
      </c>
      <c r="AI65" s="182">
        <f t="shared" si="16"/>
        <v>0</v>
      </c>
      <c r="AJ65" s="14"/>
      <c r="AK65" s="6">
        <f t="shared" si="2"/>
        <v>0</v>
      </c>
      <c r="AL65" s="163"/>
      <c r="AM65" s="12" t="str">
        <f>IF(O65=""," ",VLOOKUP(C65,'Ceiling - Project impl.'!$A$1:$F$202,5,FALSE))</f>
        <v xml:space="preserve"> </v>
      </c>
      <c r="AN65" s="13">
        <f t="shared" si="3"/>
        <v>0</v>
      </c>
      <c r="AO65" s="182">
        <f t="shared" si="17"/>
        <v>0</v>
      </c>
      <c r="AP65" s="14"/>
      <c r="AQ65" s="6">
        <f t="shared" si="4"/>
        <v>0</v>
      </c>
      <c r="AR65" s="163"/>
      <c r="AS65" s="12" t="str">
        <f>IF(S65=""," ",VLOOKUP(C65,'Ceiling - Project impl.'!$A$1:$F$202,6,FALSE))</f>
        <v xml:space="preserve"> </v>
      </c>
      <c r="AT65" s="13">
        <f t="shared" si="5"/>
        <v>0</v>
      </c>
      <c r="AU65" s="182">
        <f t="shared" si="18"/>
        <v>0</v>
      </c>
      <c r="AV65" s="136">
        <f t="shared" si="6"/>
        <v>0</v>
      </c>
      <c r="AW65" s="15">
        <f t="shared" si="19"/>
        <v>0</v>
      </c>
      <c r="AX65" s="183">
        <f t="shared" si="20"/>
        <v>0</v>
      </c>
      <c r="AY65" s="388"/>
      <c r="AZ65" s="388"/>
      <c r="BA65" s="388"/>
    </row>
    <row r="66" spans="1:53" x14ac:dyDescent="0.3">
      <c r="A66" s="71"/>
      <c r="B66" s="11" t="str">
        <f>IF(A66="","",VLOOKUP(A66,'II.Distribution of grant'!$A$6:$E$45,2,FALSE))</f>
        <v/>
      </c>
      <c r="C66" s="11" t="str">
        <f>IF(A66="","",VLOOKUP(A66,'II.Distribution of grant'!$A$6:$E$45,4,FALSE))</f>
        <v/>
      </c>
      <c r="D66" s="11" t="str">
        <f>IF(A66=""," ",VLOOKUP(C66,'Ceiling - Project impl.'!$A$1:$F$202,2,FALSE))</f>
        <v xml:space="preserve"> </v>
      </c>
      <c r="E66" s="6"/>
      <c r="F66" s="6"/>
      <c r="G66" s="6"/>
      <c r="H66" s="12" t="str">
        <f>IF(G66=""," ",VLOOKUP(C66,'Ceiling - Project impl.'!$A$1:$F$202,3,FALSE))</f>
        <v xml:space="preserve"> </v>
      </c>
      <c r="I66" s="13">
        <f t="shared" si="7"/>
        <v>0</v>
      </c>
      <c r="J66" s="14"/>
      <c r="K66" s="6"/>
      <c r="L66" s="12" t="str">
        <f>IF(K66=""," ",VLOOKUP(C66,'Ceiling - Project impl.'!$A$1:$F$202,4,FALSE))</f>
        <v xml:space="preserve"> </v>
      </c>
      <c r="M66" s="13">
        <f t="shared" si="8"/>
        <v>0</v>
      </c>
      <c r="N66" s="14"/>
      <c r="O66" s="6"/>
      <c r="P66" s="12" t="str">
        <f>IF(O66=""," ",VLOOKUP(C66,'Ceiling - Project impl.'!$A$1:$F$202,5,FALSE))</f>
        <v xml:space="preserve"> </v>
      </c>
      <c r="Q66" s="13">
        <f t="shared" si="9"/>
        <v>0</v>
      </c>
      <c r="R66" s="14"/>
      <c r="S66" s="6"/>
      <c r="T66" s="12" t="str">
        <f>IF(S66=""," ",VLOOKUP(C66,'Ceiling - Project impl.'!$A$1:$F$202,6,FALSE))</f>
        <v xml:space="preserve"> </v>
      </c>
      <c r="U66" s="13">
        <f t="shared" si="10"/>
        <v>0</v>
      </c>
      <c r="V66" s="136">
        <f t="shared" si="11"/>
        <v>0</v>
      </c>
      <c r="W66" s="15">
        <f t="shared" si="12"/>
        <v>0</v>
      </c>
      <c r="Y66" s="6">
        <f t="shared" si="13"/>
        <v>0</v>
      </c>
      <c r="Z66" s="163"/>
      <c r="AA66" s="12" t="str">
        <f>IF(G66=""," ",VLOOKUP(C66,'Ceiling - Project impl.'!$A$1:$F$202,3,FALSE))</f>
        <v xml:space="preserve"> </v>
      </c>
      <c r="AB66" s="13">
        <f t="shared" si="0"/>
        <v>0</v>
      </c>
      <c r="AC66" s="182">
        <f t="shared" si="14"/>
        <v>0</v>
      </c>
      <c r="AD66" s="14"/>
      <c r="AE66" s="6">
        <f t="shared" si="1"/>
        <v>0</v>
      </c>
      <c r="AF66" s="163"/>
      <c r="AG66" s="12" t="str">
        <f>IF(K66=""," ",VLOOKUP(C66,'Ceiling - Project impl.'!$A$1:$F$202,4,FALSE))</f>
        <v xml:space="preserve"> </v>
      </c>
      <c r="AH66" s="13">
        <f t="shared" si="15"/>
        <v>0</v>
      </c>
      <c r="AI66" s="182">
        <f t="shared" si="16"/>
        <v>0</v>
      </c>
      <c r="AJ66" s="14"/>
      <c r="AK66" s="6">
        <f t="shared" si="2"/>
        <v>0</v>
      </c>
      <c r="AL66" s="163"/>
      <c r="AM66" s="12" t="str">
        <f>IF(O66=""," ",VLOOKUP(C66,'Ceiling - Project impl.'!$A$1:$F$202,5,FALSE))</f>
        <v xml:space="preserve"> </v>
      </c>
      <c r="AN66" s="13">
        <f t="shared" si="3"/>
        <v>0</v>
      </c>
      <c r="AO66" s="182">
        <f t="shared" si="17"/>
        <v>0</v>
      </c>
      <c r="AP66" s="14"/>
      <c r="AQ66" s="6">
        <f t="shared" si="4"/>
        <v>0</v>
      </c>
      <c r="AR66" s="163"/>
      <c r="AS66" s="12" t="str">
        <f>IF(S66=""," ",VLOOKUP(C66,'Ceiling - Project impl.'!$A$1:$F$202,6,FALSE))</f>
        <v xml:space="preserve"> </v>
      </c>
      <c r="AT66" s="13">
        <f t="shared" si="5"/>
        <v>0</v>
      </c>
      <c r="AU66" s="182">
        <f t="shared" si="18"/>
        <v>0</v>
      </c>
      <c r="AV66" s="136">
        <f t="shared" si="6"/>
        <v>0</v>
      </c>
      <c r="AW66" s="15">
        <f t="shared" si="19"/>
        <v>0</v>
      </c>
      <c r="AX66" s="183">
        <f t="shared" si="20"/>
        <v>0</v>
      </c>
      <c r="AY66" s="388"/>
      <c r="AZ66" s="388"/>
      <c r="BA66" s="388"/>
    </row>
    <row r="67" spans="1:53" x14ac:dyDescent="0.3">
      <c r="A67" s="71"/>
      <c r="B67" s="11" t="str">
        <f>IF(A67="","",VLOOKUP(A67,'II.Distribution of grant'!$A$6:$E$45,2,FALSE))</f>
        <v/>
      </c>
      <c r="C67" s="11" t="str">
        <f>IF(A67="","",VLOOKUP(A67,'II.Distribution of grant'!$A$6:$E$45,4,FALSE))</f>
        <v/>
      </c>
      <c r="D67" s="11" t="str">
        <f>IF(A67=""," ",VLOOKUP(C67,'Ceiling - Project impl.'!$A$1:$F$202,2,FALSE))</f>
        <v xml:space="preserve"> </v>
      </c>
      <c r="E67" s="6"/>
      <c r="F67" s="6"/>
      <c r="G67" s="6"/>
      <c r="H67" s="12" t="str">
        <f>IF(G67=""," ",VLOOKUP(C67,'Ceiling - Project impl.'!$A$1:$F$202,3,FALSE))</f>
        <v xml:space="preserve"> </v>
      </c>
      <c r="I67" s="13">
        <f t="shared" si="7"/>
        <v>0</v>
      </c>
      <c r="J67" s="14"/>
      <c r="K67" s="6"/>
      <c r="L67" s="12" t="str">
        <f>IF(K67=""," ",VLOOKUP(C67,'Ceiling - Project impl.'!$A$1:$F$202,4,FALSE))</f>
        <v xml:space="preserve"> </v>
      </c>
      <c r="M67" s="13">
        <f t="shared" si="8"/>
        <v>0</v>
      </c>
      <c r="N67" s="14"/>
      <c r="O67" s="6"/>
      <c r="P67" s="12" t="str">
        <f>IF(O67=""," ",VLOOKUP(C67,'Ceiling - Project impl.'!$A$1:$F$202,5,FALSE))</f>
        <v xml:space="preserve"> </v>
      </c>
      <c r="Q67" s="13">
        <f t="shared" si="9"/>
        <v>0</v>
      </c>
      <c r="R67" s="14"/>
      <c r="S67" s="6"/>
      <c r="T67" s="12" t="str">
        <f>IF(S67=""," ",VLOOKUP(C67,'Ceiling - Project impl.'!$A$1:$F$202,6,FALSE))</f>
        <v xml:space="preserve"> </v>
      </c>
      <c r="U67" s="13">
        <f t="shared" si="10"/>
        <v>0</v>
      </c>
      <c r="V67" s="136">
        <f t="shared" si="11"/>
        <v>0</v>
      </c>
      <c r="W67" s="15">
        <f t="shared" si="12"/>
        <v>0</v>
      </c>
      <c r="Y67" s="6">
        <f t="shared" si="13"/>
        <v>0</v>
      </c>
      <c r="Z67" s="163"/>
      <c r="AA67" s="12" t="str">
        <f>IF(G67=""," ",VLOOKUP(C67,'Ceiling - Project impl.'!$A$1:$F$202,3,FALSE))</f>
        <v xml:space="preserve"> </v>
      </c>
      <c r="AB67" s="13">
        <f t="shared" si="0"/>
        <v>0</v>
      </c>
      <c r="AC67" s="182">
        <f t="shared" si="14"/>
        <v>0</v>
      </c>
      <c r="AD67" s="14"/>
      <c r="AE67" s="6">
        <f t="shared" si="1"/>
        <v>0</v>
      </c>
      <c r="AF67" s="163"/>
      <c r="AG67" s="12" t="str">
        <f>IF(K67=""," ",VLOOKUP(C67,'Ceiling - Project impl.'!$A$1:$F$202,4,FALSE))</f>
        <v xml:space="preserve"> </v>
      </c>
      <c r="AH67" s="13">
        <f t="shared" si="15"/>
        <v>0</v>
      </c>
      <c r="AI67" s="182">
        <f t="shared" si="16"/>
        <v>0</v>
      </c>
      <c r="AJ67" s="14"/>
      <c r="AK67" s="6">
        <f t="shared" si="2"/>
        <v>0</v>
      </c>
      <c r="AL67" s="163"/>
      <c r="AM67" s="12" t="str">
        <f>IF(O67=""," ",VLOOKUP(C67,'Ceiling - Project impl.'!$A$1:$F$202,5,FALSE))</f>
        <v xml:space="preserve"> </v>
      </c>
      <c r="AN67" s="13">
        <f t="shared" si="3"/>
        <v>0</v>
      </c>
      <c r="AO67" s="182">
        <f t="shared" si="17"/>
        <v>0</v>
      </c>
      <c r="AP67" s="14"/>
      <c r="AQ67" s="6">
        <f t="shared" si="4"/>
        <v>0</v>
      </c>
      <c r="AR67" s="163"/>
      <c r="AS67" s="12" t="str">
        <f>IF(S67=""," ",VLOOKUP(C67,'Ceiling - Project impl.'!$A$1:$F$202,6,FALSE))</f>
        <v xml:space="preserve"> </v>
      </c>
      <c r="AT67" s="13">
        <f t="shared" si="5"/>
        <v>0</v>
      </c>
      <c r="AU67" s="182">
        <f t="shared" si="18"/>
        <v>0</v>
      </c>
      <c r="AV67" s="136">
        <f t="shared" si="6"/>
        <v>0</v>
      </c>
      <c r="AW67" s="15">
        <f t="shared" si="19"/>
        <v>0</v>
      </c>
      <c r="AX67" s="183">
        <f t="shared" si="20"/>
        <v>0</v>
      </c>
      <c r="AY67" s="388"/>
      <c r="AZ67" s="388"/>
      <c r="BA67" s="388"/>
    </row>
    <row r="68" spans="1:53" x14ac:dyDescent="0.3">
      <c r="A68" s="71"/>
      <c r="B68" s="11" t="str">
        <f>IF(A68="","",VLOOKUP(A68,'II.Distribution of grant'!$A$6:$E$45,2,FALSE))</f>
        <v/>
      </c>
      <c r="C68" s="11" t="str">
        <f>IF(A68="","",VLOOKUP(A68,'II.Distribution of grant'!$A$6:$E$45,4,FALSE))</f>
        <v/>
      </c>
      <c r="D68" s="11" t="str">
        <f>IF(A68=""," ",VLOOKUP(C68,'Ceiling - Project impl.'!$A$1:$F$202,2,FALSE))</f>
        <v xml:space="preserve"> </v>
      </c>
      <c r="E68" s="6"/>
      <c r="F68" s="6"/>
      <c r="G68" s="6"/>
      <c r="H68" s="12" t="str">
        <f>IF(G68=""," ",VLOOKUP(C68,'Ceiling - Project impl.'!$A$1:$F$202,3,FALSE))</f>
        <v xml:space="preserve"> </v>
      </c>
      <c r="I68" s="13">
        <f t="shared" si="7"/>
        <v>0</v>
      </c>
      <c r="J68" s="14"/>
      <c r="K68" s="6"/>
      <c r="L68" s="12" t="str">
        <f>IF(K68=""," ",VLOOKUP(C68,'Ceiling - Project impl.'!$A$1:$F$202,4,FALSE))</f>
        <v xml:space="preserve"> </v>
      </c>
      <c r="M68" s="13">
        <f t="shared" si="8"/>
        <v>0</v>
      </c>
      <c r="N68" s="14"/>
      <c r="O68" s="6"/>
      <c r="P68" s="12" t="str">
        <f>IF(O68=""," ",VLOOKUP(C68,'Ceiling - Project impl.'!$A$1:$F$202,5,FALSE))</f>
        <v xml:space="preserve"> </v>
      </c>
      <c r="Q68" s="13">
        <f t="shared" si="9"/>
        <v>0</v>
      </c>
      <c r="R68" s="14"/>
      <c r="S68" s="6"/>
      <c r="T68" s="12" t="str">
        <f>IF(S68=""," ",VLOOKUP(C68,'Ceiling - Project impl.'!$A$1:$F$202,6,FALSE))</f>
        <v xml:space="preserve"> </v>
      </c>
      <c r="U68" s="13">
        <f t="shared" si="10"/>
        <v>0</v>
      </c>
      <c r="V68" s="136">
        <f t="shared" si="11"/>
        <v>0</v>
      </c>
      <c r="W68" s="15">
        <f t="shared" si="12"/>
        <v>0</v>
      </c>
      <c r="Y68" s="6">
        <f t="shared" si="13"/>
        <v>0</v>
      </c>
      <c r="Z68" s="163"/>
      <c r="AA68" s="12" t="str">
        <f>IF(G68=""," ",VLOOKUP(C68,'Ceiling - Project impl.'!$A$1:$F$202,3,FALSE))</f>
        <v xml:space="preserve"> </v>
      </c>
      <c r="AB68" s="13">
        <f t="shared" si="0"/>
        <v>0</v>
      </c>
      <c r="AC68" s="182">
        <f t="shared" si="14"/>
        <v>0</v>
      </c>
      <c r="AD68" s="14"/>
      <c r="AE68" s="6">
        <f t="shared" si="1"/>
        <v>0</v>
      </c>
      <c r="AF68" s="163"/>
      <c r="AG68" s="12" t="str">
        <f>IF(K68=""," ",VLOOKUP(C68,'Ceiling - Project impl.'!$A$1:$F$202,4,FALSE))</f>
        <v xml:space="preserve"> </v>
      </c>
      <c r="AH68" s="13">
        <f t="shared" si="15"/>
        <v>0</v>
      </c>
      <c r="AI68" s="182">
        <f t="shared" si="16"/>
        <v>0</v>
      </c>
      <c r="AJ68" s="14"/>
      <c r="AK68" s="6">
        <f t="shared" si="2"/>
        <v>0</v>
      </c>
      <c r="AL68" s="163"/>
      <c r="AM68" s="12" t="str">
        <f>IF(O68=""," ",VLOOKUP(C68,'Ceiling - Project impl.'!$A$1:$F$202,5,FALSE))</f>
        <v xml:space="preserve"> </v>
      </c>
      <c r="AN68" s="13">
        <f t="shared" si="3"/>
        <v>0</v>
      </c>
      <c r="AO68" s="182">
        <f t="shared" si="17"/>
        <v>0</v>
      </c>
      <c r="AP68" s="14"/>
      <c r="AQ68" s="6">
        <f t="shared" si="4"/>
        <v>0</v>
      </c>
      <c r="AR68" s="163"/>
      <c r="AS68" s="12" t="str">
        <f>IF(S68=""," ",VLOOKUP(C68,'Ceiling - Project impl.'!$A$1:$F$202,6,FALSE))</f>
        <v xml:space="preserve"> </v>
      </c>
      <c r="AT68" s="13">
        <f t="shared" si="5"/>
        <v>0</v>
      </c>
      <c r="AU68" s="182">
        <f t="shared" si="18"/>
        <v>0</v>
      </c>
      <c r="AV68" s="136">
        <f t="shared" si="6"/>
        <v>0</v>
      </c>
      <c r="AW68" s="15">
        <f t="shared" si="19"/>
        <v>0</v>
      </c>
      <c r="AX68" s="183">
        <f t="shared" si="20"/>
        <v>0</v>
      </c>
      <c r="AY68" s="388"/>
      <c r="AZ68" s="388"/>
      <c r="BA68" s="388"/>
    </row>
    <row r="69" spans="1:53" x14ac:dyDescent="0.3">
      <c r="A69" s="71"/>
      <c r="B69" s="11" t="str">
        <f>IF(A69="","",VLOOKUP(A69,'II.Distribution of grant'!$A$6:$E$45,2,FALSE))</f>
        <v/>
      </c>
      <c r="C69" s="11" t="str">
        <f>IF(A69="","",VLOOKUP(A69,'II.Distribution of grant'!$A$6:$E$45,4,FALSE))</f>
        <v/>
      </c>
      <c r="D69" s="11" t="str">
        <f>IF(A69=""," ",VLOOKUP(C69,'Ceiling - Project impl.'!$A$1:$F$202,2,FALSE))</f>
        <v xml:space="preserve"> </v>
      </c>
      <c r="E69" s="6"/>
      <c r="F69" s="6"/>
      <c r="G69" s="6"/>
      <c r="H69" s="12" t="str">
        <f>IF(G69=""," ",VLOOKUP(C69,'Ceiling - Project impl.'!$A$1:$F$202,3,FALSE))</f>
        <v xml:space="preserve"> </v>
      </c>
      <c r="I69" s="13">
        <f t="shared" si="7"/>
        <v>0</v>
      </c>
      <c r="J69" s="14"/>
      <c r="K69" s="6"/>
      <c r="L69" s="12" t="str">
        <f>IF(K69=""," ",VLOOKUP(C69,'Ceiling - Project impl.'!$A$1:$F$202,4,FALSE))</f>
        <v xml:space="preserve"> </v>
      </c>
      <c r="M69" s="13">
        <f t="shared" si="8"/>
        <v>0</v>
      </c>
      <c r="N69" s="14"/>
      <c r="O69" s="6"/>
      <c r="P69" s="12" t="str">
        <f>IF(O69=""," ",VLOOKUP(C69,'Ceiling - Project impl.'!$A$1:$F$202,5,FALSE))</f>
        <v xml:space="preserve"> </v>
      </c>
      <c r="Q69" s="13">
        <f t="shared" si="9"/>
        <v>0</v>
      </c>
      <c r="R69" s="14"/>
      <c r="S69" s="6"/>
      <c r="T69" s="12" t="str">
        <f>IF(S69=""," ",VLOOKUP(C69,'Ceiling - Project impl.'!$A$1:$F$202,6,FALSE))</f>
        <v xml:space="preserve"> </v>
      </c>
      <c r="U69" s="13">
        <f t="shared" si="10"/>
        <v>0</v>
      </c>
      <c r="V69" s="136">
        <f t="shared" si="11"/>
        <v>0</v>
      </c>
      <c r="W69" s="15">
        <f t="shared" si="12"/>
        <v>0</v>
      </c>
      <c r="Y69" s="6">
        <f t="shared" si="13"/>
        <v>0</v>
      </c>
      <c r="Z69" s="163"/>
      <c r="AA69" s="12" t="str">
        <f>IF(G69=""," ",VLOOKUP(C69,'Ceiling - Project impl.'!$A$1:$F$202,3,FALSE))</f>
        <v xml:space="preserve"> </v>
      </c>
      <c r="AB69" s="13">
        <f t="shared" si="0"/>
        <v>0</v>
      </c>
      <c r="AC69" s="182">
        <f t="shared" si="14"/>
        <v>0</v>
      </c>
      <c r="AD69" s="14"/>
      <c r="AE69" s="6">
        <f t="shared" si="1"/>
        <v>0</v>
      </c>
      <c r="AF69" s="163"/>
      <c r="AG69" s="12" t="str">
        <f>IF(K69=""," ",VLOOKUP(C69,'Ceiling - Project impl.'!$A$1:$F$202,4,FALSE))</f>
        <v xml:space="preserve"> </v>
      </c>
      <c r="AH69" s="13">
        <f t="shared" si="15"/>
        <v>0</v>
      </c>
      <c r="AI69" s="182">
        <f t="shared" si="16"/>
        <v>0</v>
      </c>
      <c r="AJ69" s="14"/>
      <c r="AK69" s="6">
        <f t="shared" si="2"/>
        <v>0</v>
      </c>
      <c r="AL69" s="163"/>
      <c r="AM69" s="12" t="str">
        <f>IF(O69=""," ",VLOOKUP(C69,'Ceiling - Project impl.'!$A$1:$F$202,5,FALSE))</f>
        <v xml:space="preserve"> </v>
      </c>
      <c r="AN69" s="13">
        <f t="shared" si="3"/>
        <v>0</v>
      </c>
      <c r="AO69" s="182">
        <f t="shared" si="17"/>
        <v>0</v>
      </c>
      <c r="AP69" s="14"/>
      <c r="AQ69" s="6">
        <f t="shared" si="4"/>
        <v>0</v>
      </c>
      <c r="AR69" s="163"/>
      <c r="AS69" s="12" t="str">
        <f>IF(S69=""," ",VLOOKUP(C69,'Ceiling - Project impl.'!$A$1:$F$202,6,FALSE))</f>
        <v xml:space="preserve"> </v>
      </c>
      <c r="AT69" s="13">
        <f t="shared" si="5"/>
        <v>0</v>
      </c>
      <c r="AU69" s="182">
        <f t="shared" si="18"/>
        <v>0</v>
      </c>
      <c r="AV69" s="136">
        <f t="shared" si="6"/>
        <v>0</v>
      </c>
      <c r="AW69" s="15">
        <f t="shared" si="19"/>
        <v>0</v>
      </c>
      <c r="AX69" s="183">
        <f t="shared" si="20"/>
        <v>0</v>
      </c>
      <c r="AY69" s="388"/>
      <c r="AZ69" s="388"/>
      <c r="BA69" s="388"/>
    </row>
    <row r="70" spans="1:53" x14ac:dyDescent="0.3">
      <c r="A70" s="71"/>
      <c r="B70" s="11" t="str">
        <f>IF(A70="","",VLOOKUP(A70,'II.Distribution of grant'!$A$6:$E$45,2,FALSE))</f>
        <v/>
      </c>
      <c r="C70" s="11" t="str">
        <f>IF(A70="","",VLOOKUP(A70,'II.Distribution of grant'!$A$6:$E$45,4,FALSE))</f>
        <v/>
      </c>
      <c r="D70" s="11" t="str">
        <f>IF(A70=""," ",VLOOKUP(C70,'Ceiling - Project impl.'!$A$1:$F$202,2,FALSE))</f>
        <v xml:space="preserve"> </v>
      </c>
      <c r="E70" s="6"/>
      <c r="F70" s="6"/>
      <c r="G70" s="6"/>
      <c r="H70" s="12" t="str">
        <f>IF(G70=""," ",VLOOKUP(C70,'Ceiling - Project impl.'!$A$1:$F$202,3,FALSE))</f>
        <v xml:space="preserve"> </v>
      </c>
      <c r="I70" s="13">
        <f t="shared" si="7"/>
        <v>0</v>
      </c>
      <c r="J70" s="14"/>
      <c r="K70" s="6"/>
      <c r="L70" s="12" t="str">
        <f>IF(K70=""," ",VLOOKUP(C70,'Ceiling - Project impl.'!$A$1:$F$202,4,FALSE))</f>
        <v xml:space="preserve"> </v>
      </c>
      <c r="M70" s="13">
        <f t="shared" si="8"/>
        <v>0</v>
      </c>
      <c r="N70" s="14"/>
      <c r="O70" s="6"/>
      <c r="P70" s="12" t="str">
        <f>IF(O70=""," ",VLOOKUP(C70,'Ceiling - Project impl.'!$A$1:$F$202,5,FALSE))</f>
        <v xml:space="preserve"> </v>
      </c>
      <c r="Q70" s="13">
        <f t="shared" si="9"/>
        <v>0</v>
      </c>
      <c r="R70" s="14"/>
      <c r="S70" s="6"/>
      <c r="T70" s="12" t="str">
        <f>IF(S70=""," ",VLOOKUP(C70,'Ceiling - Project impl.'!$A$1:$F$202,6,FALSE))</f>
        <v xml:space="preserve"> </v>
      </c>
      <c r="U70" s="13">
        <f t="shared" si="10"/>
        <v>0</v>
      </c>
      <c r="V70" s="136">
        <f t="shared" si="11"/>
        <v>0</v>
      </c>
      <c r="W70" s="15">
        <f t="shared" si="12"/>
        <v>0</v>
      </c>
      <c r="Y70" s="6">
        <f t="shared" si="13"/>
        <v>0</v>
      </c>
      <c r="Z70" s="163"/>
      <c r="AA70" s="12" t="str">
        <f>IF(G70=""," ",VLOOKUP(C70,'Ceiling - Project impl.'!$A$1:$F$202,3,FALSE))</f>
        <v xml:space="preserve"> </v>
      </c>
      <c r="AB70" s="13">
        <f t="shared" si="0"/>
        <v>0</v>
      </c>
      <c r="AC70" s="182">
        <f t="shared" si="14"/>
        <v>0</v>
      </c>
      <c r="AD70" s="14"/>
      <c r="AE70" s="6">
        <f t="shared" si="1"/>
        <v>0</v>
      </c>
      <c r="AF70" s="163"/>
      <c r="AG70" s="12" t="str">
        <f>IF(K70=""," ",VLOOKUP(C70,'Ceiling - Project impl.'!$A$1:$F$202,4,FALSE))</f>
        <v xml:space="preserve"> </v>
      </c>
      <c r="AH70" s="13">
        <f t="shared" si="15"/>
        <v>0</v>
      </c>
      <c r="AI70" s="182">
        <f t="shared" si="16"/>
        <v>0</v>
      </c>
      <c r="AJ70" s="14"/>
      <c r="AK70" s="6">
        <f t="shared" si="2"/>
        <v>0</v>
      </c>
      <c r="AL70" s="163"/>
      <c r="AM70" s="12" t="str">
        <f>IF(O70=""," ",VLOOKUP(C70,'Ceiling - Project impl.'!$A$1:$F$202,5,FALSE))</f>
        <v xml:space="preserve"> </v>
      </c>
      <c r="AN70" s="13">
        <f t="shared" si="3"/>
        <v>0</v>
      </c>
      <c r="AO70" s="182">
        <f t="shared" si="17"/>
        <v>0</v>
      </c>
      <c r="AP70" s="14"/>
      <c r="AQ70" s="6">
        <f t="shared" si="4"/>
        <v>0</v>
      </c>
      <c r="AR70" s="163"/>
      <c r="AS70" s="12" t="str">
        <f>IF(S70=""," ",VLOOKUP(C70,'Ceiling - Project impl.'!$A$1:$F$202,6,FALSE))</f>
        <v xml:space="preserve"> </v>
      </c>
      <c r="AT70" s="13">
        <f t="shared" si="5"/>
        <v>0</v>
      </c>
      <c r="AU70" s="182">
        <f t="shared" si="18"/>
        <v>0</v>
      </c>
      <c r="AV70" s="136">
        <f t="shared" si="6"/>
        <v>0</v>
      </c>
      <c r="AW70" s="15">
        <f t="shared" si="19"/>
        <v>0</v>
      </c>
      <c r="AX70" s="183">
        <f t="shared" si="20"/>
        <v>0</v>
      </c>
      <c r="AY70" s="388"/>
      <c r="AZ70" s="388"/>
      <c r="BA70" s="388"/>
    </row>
    <row r="71" spans="1:53" x14ac:dyDescent="0.3">
      <c r="A71" s="71"/>
      <c r="B71" s="11" t="str">
        <f>IF(A71="","",VLOOKUP(A71,'II.Distribution of grant'!$A$6:$E$45,2,FALSE))</f>
        <v/>
      </c>
      <c r="C71" s="11" t="str">
        <f>IF(A71="","",VLOOKUP(A71,'II.Distribution of grant'!$A$6:$E$45,4,FALSE))</f>
        <v/>
      </c>
      <c r="D71" s="11" t="str">
        <f>IF(A71=""," ",VLOOKUP(C71,'Ceiling - Project impl.'!$A$1:$F$202,2,FALSE))</f>
        <v xml:space="preserve"> </v>
      </c>
      <c r="E71" s="6"/>
      <c r="F71" s="6"/>
      <c r="G71" s="6"/>
      <c r="H71" s="12" t="str">
        <f>IF(G71=""," ",VLOOKUP(C71,'Ceiling - Project impl.'!$A$1:$F$202,3,FALSE))</f>
        <v xml:space="preserve"> </v>
      </c>
      <c r="I71" s="13">
        <f t="shared" si="7"/>
        <v>0</v>
      </c>
      <c r="J71" s="14"/>
      <c r="K71" s="6"/>
      <c r="L71" s="12" t="str">
        <f>IF(K71=""," ",VLOOKUP(C71,'Ceiling - Project impl.'!$A$1:$F$202,4,FALSE))</f>
        <v xml:space="preserve"> </v>
      </c>
      <c r="M71" s="13">
        <f t="shared" si="8"/>
        <v>0</v>
      </c>
      <c r="N71" s="14"/>
      <c r="O71" s="6"/>
      <c r="P71" s="12" t="str">
        <f>IF(O71=""," ",VLOOKUP(C71,'Ceiling - Project impl.'!$A$1:$F$202,5,FALSE))</f>
        <v xml:space="preserve"> </v>
      </c>
      <c r="Q71" s="13">
        <f t="shared" si="9"/>
        <v>0</v>
      </c>
      <c r="R71" s="14"/>
      <c r="S71" s="6"/>
      <c r="T71" s="12" t="str">
        <f>IF(S71=""," ",VLOOKUP(C71,'Ceiling - Project impl.'!$A$1:$F$202,6,FALSE))</f>
        <v xml:space="preserve"> </v>
      </c>
      <c r="U71" s="13">
        <f t="shared" si="10"/>
        <v>0</v>
      </c>
      <c r="V71" s="136">
        <f t="shared" si="11"/>
        <v>0</v>
      </c>
      <c r="W71" s="15">
        <f t="shared" si="12"/>
        <v>0</v>
      </c>
      <c r="Y71" s="6">
        <f t="shared" si="13"/>
        <v>0</v>
      </c>
      <c r="Z71" s="163"/>
      <c r="AA71" s="12" t="str">
        <f>IF(G71=""," ",VLOOKUP(C71,'Ceiling - Project impl.'!$A$1:$F$202,3,FALSE))</f>
        <v xml:space="preserve"> </v>
      </c>
      <c r="AB71" s="13">
        <f t="shared" si="0"/>
        <v>0</v>
      </c>
      <c r="AC71" s="182">
        <f t="shared" si="14"/>
        <v>0</v>
      </c>
      <c r="AD71" s="14"/>
      <c r="AE71" s="6">
        <f t="shared" si="1"/>
        <v>0</v>
      </c>
      <c r="AF71" s="163"/>
      <c r="AG71" s="12" t="str">
        <f>IF(K71=""," ",VLOOKUP(C71,'Ceiling - Project impl.'!$A$1:$F$202,4,FALSE))</f>
        <v xml:space="preserve"> </v>
      </c>
      <c r="AH71" s="13">
        <f t="shared" si="15"/>
        <v>0</v>
      </c>
      <c r="AI71" s="182">
        <f t="shared" si="16"/>
        <v>0</v>
      </c>
      <c r="AJ71" s="14"/>
      <c r="AK71" s="6">
        <f t="shared" si="2"/>
        <v>0</v>
      </c>
      <c r="AL71" s="163"/>
      <c r="AM71" s="12" t="str">
        <f>IF(O71=""," ",VLOOKUP(C71,'Ceiling - Project impl.'!$A$1:$F$202,5,FALSE))</f>
        <v xml:space="preserve"> </v>
      </c>
      <c r="AN71" s="13">
        <f t="shared" si="3"/>
        <v>0</v>
      </c>
      <c r="AO71" s="182">
        <f t="shared" si="17"/>
        <v>0</v>
      </c>
      <c r="AP71" s="14"/>
      <c r="AQ71" s="6">
        <f t="shared" si="4"/>
        <v>0</v>
      </c>
      <c r="AR71" s="163"/>
      <c r="AS71" s="12" t="str">
        <f>IF(S71=""," ",VLOOKUP(C71,'Ceiling - Project impl.'!$A$1:$F$202,6,FALSE))</f>
        <v xml:space="preserve"> </v>
      </c>
      <c r="AT71" s="13">
        <f t="shared" si="5"/>
        <v>0</v>
      </c>
      <c r="AU71" s="182">
        <f t="shared" si="18"/>
        <v>0</v>
      </c>
      <c r="AV71" s="136">
        <f t="shared" si="6"/>
        <v>0</v>
      </c>
      <c r="AW71" s="15">
        <f t="shared" si="19"/>
        <v>0</v>
      </c>
      <c r="AX71" s="183">
        <f t="shared" si="20"/>
        <v>0</v>
      </c>
      <c r="AY71" s="388"/>
      <c r="AZ71" s="388"/>
      <c r="BA71" s="388"/>
    </row>
    <row r="72" spans="1:53" x14ac:dyDescent="0.3">
      <c r="A72" s="71"/>
      <c r="B72" s="11" t="str">
        <f>IF(A72="","",VLOOKUP(A72,'II.Distribution of grant'!$A$6:$E$45,2,FALSE))</f>
        <v/>
      </c>
      <c r="C72" s="11" t="str">
        <f>IF(A72="","",VLOOKUP(A72,'II.Distribution of grant'!$A$6:$E$45,4,FALSE))</f>
        <v/>
      </c>
      <c r="D72" s="11" t="str">
        <f>IF(A72=""," ",VLOOKUP(C72,'Ceiling - Project impl.'!$A$1:$F$202,2,FALSE))</f>
        <v xml:space="preserve"> </v>
      </c>
      <c r="E72" s="6"/>
      <c r="F72" s="6"/>
      <c r="G72" s="6"/>
      <c r="H72" s="12" t="str">
        <f>IF(G72=""," ",VLOOKUP(C72,'Ceiling - Project impl.'!$A$1:$F$202,3,FALSE))</f>
        <v xml:space="preserve"> </v>
      </c>
      <c r="I72" s="13">
        <f t="shared" si="7"/>
        <v>0</v>
      </c>
      <c r="J72" s="14"/>
      <c r="K72" s="6"/>
      <c r="L72" s="12" t="str">
        <f>IF(K72=""," ",VLOOKUP(C72,'Ceiling - Project impl.'!$A$1:$F$202,4,FALSE))</f>
        <v xml:space="preserve"> </v>
      </c>
      <c r="M72" s="13">
        <f t="shared" si="8"/>
        <v>0</v>
      </c>
      <c r="N72" s="14"/>
      <c r="O72" s="6"/>
      <c r="P72" s="12" t="str">
        <f>IF(O72=""," ",VLOOKUP(C72,'Ceiling - Project impl.'!$A$1:$F$202,5,FALSE))</f>
        <v xml:space="preserve"> </v>
      </c>
      <c r="Q72" s="13">
        <f t="shared" si="9"/>
        <v>0</v>
      </c>
      <c r="R72" s="14"/>
      <c r="S72" s="6"/>
      <c r="T72" s="12" t="str">
        <f>IF(S72=""," ",VLOOKUP(C72,'Ceiling - Project impl.'!$A$1:$F$202,6,FALSE))</f>
        <v xml:space="preserve"> </v>
      </c>
      <c r="U72" s="13">
        <f t="shared" si="10"/>
        <v>0</v>
      </c>
      <c r="V72" s="136">
        <f t="shared" si="11"/>
        <v>0</v>
      </c>
      <c r="W72" s="15">
        <f t="shared" si="12"/>
        <v>0</v>
      </c>
      <c r="Y72" s="6">
        <f t="shared" si="13"/>
        <v>0</v>
      </c>
      <c r="Z72" s="163"/>
      <c r="AA72" s="12" t="str">
        <f>IF(G72=""," ",VLOOKUP(C72,'Ceiling - Project impl.'!$A$1:$F$202,3,FALSE))</f>
        <v xml:space="preserve"> </v>
      </c>
      <c r="AB72" s="13">
        <f t="shared" si="0"/>
        <v>0</v>
      </c>
      <c r="AC72" s="182">
        <f t="shared" si="14"/>
        <v>0</v>
      </c>
      <c r="AD72" s="14"/>
      <c r="AE72" s="6">
        <f t="shared" si="1"/>
        <v>0</v>
      </c>
      <c r="AF72" s="163"/>
      <c r="AG72" s="12" t="str">
        <f>IF(K72=""," ",VLOOKUP(C72,'Ceiling - Project impl.'!$A$1:$F$202,4,FALSE))</f>
        <v xml:space="preserve"> </v>
      </c>
      <c r="AH72" s="13">
        <f t="shared" si="15"/>
        <v>0</v>
      </c>
      <c r="AI72" s="182">
        <f t="shared" si="16"/>
        <v>0</v>
      </c>
      <c r="AJ72" s="14"/>
      <c r="AK72" s="6">
        <f t="shared" si="2"/>
        <v>0</v>
      </c>
      <c r="AL72" s="163"/>
      <c r="AM72" s="12" t="str">
        <f>IF(O72=""," ",VLOOKUP(C72,'Ceiling - Project impl.'!$A$1:$F$202,5,FALSE))</f>
        <v xml:space="preserve"> </v>
      </c>
      <c r="AN72" s="13">
        <f t="shared" si="3"/>
        <v>0</v>
      </c>
      <c r="AO72" s="182">
        <f t="shared" si="17"/>
        <v>0</v>
      </c>
      <c r="AP72" s="14"/>
      <c r="AQ72" s="6">
        <f t="shared" si="4"/>
        <v>0</v>
      </c>
      <c r="AR72" s="163"/>
      <c r="AS72" s="12" t="str">
        <f>IF(S72=""," ",VLOOKUP(C72,'Ceiling - Project impl.'!$A$1:$F$202,6,FALSE))</f>
        <v xml:space="preserve"> </v>
      </c>
      <c r="AT72" s="13">
        <f t="shared" si="5"/>
        <v>0</v>
      </c>
      <c r="AU72" s="182">
        <f t="shared" si="18"/>
        <v>0</v>
      </c>
      <c r="AV72" s="136">
        <f t="shared" si="6"/>
        <v>0</v>
      </c>
      <c r="AW72" s="15">
        <f t="shared" si="19"/>
        <v>0</v>
      </c>
      <c r="AX72" s="183">
        <f t="shared" si="20"/>
        <v>0</v>
      </c>
      <c r="AY72" s="388"/>
      <c r="AZ72" s="388"/>
      <c r="BA72" s="388"/>
    </row>
    <row r="73" spans="1:53" x14ac:dyDescent="0.3">
      <c r="A73" s="71"/>
      <c r="B73" s="11" t="str">
        <f>IF(A73="","",VLOOKUP(A73,'II.Distribution of grant'!$A$6:$E$45,2,FALSE))</f>
        <v/>
      </c>
      <c r="C73" s="11" t="str">
        <f>IF(A73="","",VLOOKUP(A73,'II.Distribution of grant'!$A$6:$E$45,4,FALSE))</f>
        <v/>
      </c>
      <c r="D73" s="11" t="str">
        <f>IF(A73=""," ",VLOOKUP(C73,'Ceiling - Project impl.'!$A$1:$F$202,2,FALSE))</f>
        <v xml:space="preserve"> </v>
      </c>
      <c r="E73" s="6"/>
      <c r="F73" s="6"/>
      <c r="G73" s="6"/>
      <c r="H73" s="12" t="str">
        <f>IF(G73=""," ",VLOOKUP(C73,'Ceiling - Project impl.'!$A$1:$F$202,3,FALSE))</f>
        <v xml:space="preserve"> </v>
      </c>
      <c r="I73" s="13">
        <f t="shared" si="7"/>
        <v>0</v>
      </c>
      <c r="J73" s="14"/>
      <c r="K73" s="6"/>
      <c r="L73" s="12" t="str">
        <f>IF(K73=""," ",VLOOKUP(C73,'Ceiling - Project impl.'!$A$1:$F$202,4,FALSE))</f>
        <v xml:space="preserve"> </v>
      </c>
      <c r="M73" s="13">
        <f t="shared" si="8"/>
        <v>0</v>
      </c>
      <c r="N73" s="14"/>
      <c r="O73" s="6"/>
      <c r="P73" s="12" t="str">
        <f>IF(O73=""," ",VLOOKUP(C73,'Ceiling - Project impl.'!$A$1:$F$202,5,FALSE))</f>
        <v xml:space="preserve"> </v>
      </c>
      <c r="Q73" s="13">
        <f t="shared" si="9"/>
        <v>0</v>
      </c>
      <c r="R73" s="14"/>
      <c r="S73" s="6"/>
      <c r="T73" s="12" t="str">
        <f>IF(S73=""," ",VLOOKUP(C73,'Ceiling - Project impl.'!$A$1:$F$202,6,FALSE))</f>
        <v xml:space="preserve"> </v>
      </c>
      <c r="U73" s="13">
        <f t="shared" si="10"/>
        <v>0</v>
      </c>
      <c r="V73" s="136">
        <f t="shared" si="11"/>
        <v>0</v>
      </c>
      <c r="W73" s="15">
        <f t="shared" si="12"/>
        <v>0</v>
      </c>
      <c r="Y73" s="6">
        <f t="shared" si="13"/>
        <v>0</v>
      </c>
      <c r="Z73" s="163"/>
      <c r="AA73" s="12" t="str">
        <f>IF(G73=""," ",VLOOKUP(C73,'Ceiling - Project impl.'!$A$1:$F$202,3,FALSE))</f>
        <v xml:space="preserve"> </v>
      </c>
      <c r="AB73" s="13">
        <f t="shared" si="0"/>
        <v>0</v>
      </c>
      <c r="AC73" s="182">
        <f t="shared" si="14"/>
        <v>0</v>
      </c>
      <c r="AD73" s="14"/>
      <c r="AE73" s="6">
        <f t="shared" si="1"/>
        <v>0</v>
      </c>
      <c r="AF73" s="163"/>
      <c r="AG73" s="12" t="str">
        <f>IF(K73=""," ",VLOOKUP(C73,'Ceiling - Project impl.'!$A$1:$F$202,4,FALSE))</f>
        <v xml:space="preserve"> </v>
      </c>
      <c r="AH73" s="13">
        <f t="shared" si="15"/>
        <v>0</v>
      </c>
      <c r="AI73" s="182">
        <f t="shared" si="16"/>
        <v>0</v>
      </c>
      <c r="AJ73" s="14"/>
      <c r="AK73" s="6">
        <f t="shared" si="2"/>
        <v>0</v>
      </c>
      <c r="AL73" s="163"/>
      <c r="AM73" s="12" t="str">
        <f>IF(O73=""," ",VLOOKUP(C73,'Ceiling - Project impl.'!$A$1:$F$202,5,FALSE))</f>
        <v xml:space="preserve"> </v>
      </c>
      <c r="AN73" s="13">
        <f t="shared" si="3"/>
        <v>0</v>
      </c>
      <c r="AO73" s="182">
        <f t="shared" si="17"/>
        <v>0</v>
      </c>
      <c r="AP73" s="14"/>
      <c r="AQ73" s="6">
        <f t="shared" si="4"/>
        <v>0</v>
      </c>
      <c r="AR73" s="163"/>
      <c r="AS73" s="12" t="str">
        <f>IF(S73=""," ",VLOOKUP(C73,'Ceiling - Project impl.'!$A$1:$F$202,6,FALSE))</f>
        <v xml:space="preserve"> </v>
      </c>
      <c r="AT73" s="13">
        <f t="shared" si="5"/>
        <v>0</v>
      </c>
      <c r="AU73" s="182">
        <f t="shared" si="18"/>
        <v>0</v>
      </c>
      <c r="AV73" s="136">
        <f t="shared" si="6"/>
        <v>0</v>
      </c>
      <c r="AW73" s="15">
        <f t="shared" si="19"/>
        <v>0</v>
      </c>
      <c r="AX73" s="183">
        <f t="shared" si="20"/>
        <v>0</v>
      </c>
      <c r="AY73" s="388"/>
      <c r="AZ73" s="388"/>
      <c r="BA73" s="388"/>
    </row>
    <row r="74" spans="1:53" x14ac:dyDescent="0.3">
      <c r="A74" s="71"/>
      <c r="B74" s="11" t="str">
        <f>IF(A74="","",VLOOKUP(A74,'II.Distribution of grant'!$A$6:$E$45,2,FALSE))</f>
        <v/>
      </c>
      <c r="C74" s="11" t="str">
        <f>IF(A74="","",VLOOKUP(A74,'II.Distribution of grant'!$A$6:$E$45,4,FALSE))</f>
        <v/>
      </c>
      <c r="D74" s="11" t="str">
        <f>IF(A74=""," ",VLOOKUP(C74,'Ceiling - Project impl.'!$A$1:$F$202,2,FALSE))</f>
        <v xml:space="preserve"> </v>
      </c>
      <c r="E74" s="6"/>
      <c r="F74" s="6"/>
      <c r="G74" s="6"/>
      <c r="H74" s="12" t="str">
        <f>IF(G74=""," ",VLOOKUP(C74,'Ceiling - Project impl.'!$A$1:$F$202,3,FALSE))</f>
        <v xml:space="preserve"> </v>
      </c>
      <c r="I74" s="13">
        <f t="shared" si="7"/>
        <v>0</v>
      </c>
      <c r="J74" s="14"/>
      <c r="K74" s="6"/>
      <c r="L74" s="12" t="str">
        <f>IF(K74=""," ",VLOOKUP(C74,'Ceiling - Project impl.'!$A$1:$F$202,4,FALSE))</f>
        <v xml:space="preserve"> </v>
      </c>
      <c r="M74" s="13">
        <f t="shared" si="8"/>
        <v>0</v>
      </c>
      <c r="N74" s="14"/>
      <c r="O74" s="6"/>
      <c r="P74" s="12" t="str">
        <f>IF(O74=""," ",VLOOKUP(C74,'Ceiling - Project impl.'!$A$1:$F$202,5,FALSE))</f>
        <v xml:space="preserve"> </v>
      </c>
      <c r="Q74" s="13">
        <f t="shared" si="9"/>
        <v>0</v>
      </c>
      <c r="R74" s="14"/>
      <c r="S74" s="6"/>
      <c r="T74" s="12" t="str">
        <f>IF(S74=""," ",VLOOKUP(C74,'Ceiling - Project impl.'!$A$1:$F$202,6,FALSE))</f>
        <v xml:space="preserve"> </v>
      </c>
      <c r="U74" s="13">
        <f t="shared" si="10"/>
        <v>0</v>
      </c>
      <c r="V74" s="136">
        <f t="shared" si="11"/>
        <v>0</v>
      </c>
      <c r="W74" s="15">
        <f t="shared" si="12"/>
        <v>0</v>
      </c>
      <c r="Y74" s="6">
        <f t="shared" si="13"/>
        <v>0</v>
      </c>
      <c r="Z74" s="163"/>
      <c r="AA74" s="12" t="str">
        <f>IF(G74=""," ",VLOOKUP(C74,'Ceiling - Project impl.'!$A$1:$F$202,3,FALSE))</f>
        <v xml:space="preserve"> </v>
      </c>
      <c r="AB74" s="13">
        <f t="shared" si="0"/>
        <v>0</v>
      </c>
      <c r="AC74" s="182">
        <f t="shared" si="14"/>
        <v>0</v>
      </c>
      <c r="AD74" s="14"/>
      <c r="AE74" s="6">
        <f t="shared" si="1"/>
        <v>0</v>
      </c>
      <c r="AF74" s="163"/>
      <c r="AG74" s="12" t="str">
        <f>IF(K74=""," ",VLOOKUP(C74,'Ceiling - Project impl.'!$A$1:$F$202,4,FALSE))</f>
        <v xml:space="preserve"> </v>
      </c>
      <c r="AH74" s="13">
        <f t="shared" si="15"/>
        <v>0</v>
      </c>
      <c r="AI74" s="182">
        <f t="shared" si="16"/>
        <v>0</v>
      </c>
      <c r="AJ74" s="14"/>
      <c r="AK74" s="6">
        <f t="shared" si="2"/>
        <v>0</v>
      </c>
      <c r="AL74" s="163"/>
      <c r="AM74" s="12" t="str">
        <f>IF(O74=""," ",VLOOKUP(C74,'Ceiling - Project impl.'!$A$1:$F$202,5,FALSE))</f>
        <v xml:space="preserve"> </v>
      </c>
      <c r="AN74" s="13">
        <f t="shared" si="3"/>
        <v>0</v>
      </c>
      <c r="AO74" s="182">
        <f t="shared" si="17"/>
        <v>0</v>
      </c>
      <c r="AP74" s="14"/>
      <c r="AQ74" s="6">
        <f t="shared" si="4"/>
        <v>0</v>
      </c>
      <c r="AR74" s="163"/>
      <c r="AS74" s="12" t="str">
        <f>IF(S74=""," ",VLOOKUP(C74,'Ceiling - Project impl.'!$A$1:$F$202,6,FALSE))</f>
        <v xml:space="preserve"> </v>
      </c>
      <c r="AT74" s="13">
        <f t="shared" si="5"/>
        <v>0</v>
      </c>
      <c r="AU74" s="182">
        <f t="shared" si="18"/>
        <v>0</v>
      </c>
      <c r="AV74" s="136">
        <f t="shared" si="6"/>
        <v>0</v>
      </c>
      <c r="AW74" s="15">
        <f t="shared" si="19"/>
        <v>0</v>
      </c>
      <c r="AX74" s="183">
        <f t="shared" si="20"/>
        <v>0</v>
      </c>
      <c r="AY74" s="388"/>
      <c r="AZ74" s="388"/>
      <c r="BA74" s="388"/>
    </row>
    <row r="75" spans="1:53" x14ac:dyDescent="0.3">
      <c r="A75" s="71"/>
      <c r="B75" s="11" t="str">
        <f>IF(A75="","",VLOOKUP(A75,'II.Distribution of grant'!$A$6:$E$45,2,FALSE))</f>
        <v/>
      </c>
      <c r="C75" s="11" t="str">
        <f>IF(A75="","",VLOOKUP(A75,'II.Distribution of grant'!$A$6:$E$45,4,FALSE))</f>
        <v/>
      </c>
      <c r="D75" s="11" t="str">
        <f>IF(A75=""," ",VLOOKUP(C75,'Ceiling - Project impl.'!$A$1:$F$202,2,FALSE))</f>
        <v xml:space="preserve"> </v>
      </c>
      <c r="E75" s="6"/>
      <c r="F75" s="6"/>
      <c r="G75" s="6"/>
      <c r="H75" s="12" t="str">
        <f>IF(G75=""," ",VLOOKUP(C75,'Ceiling - Project impl.'!$A$1:$F$202,3,FALSE))</f>
        <v xml:space="preserve"> </v>
      </c>
      <c r="I75" s="13">
        <f t="shared" si="7"/>
        <v>0</v>
      </c>
      <c r="J75" s="14"/>
      <c r="K75" s="6"/>
      <c r="L75" s="12" t="str">
        <f>IF(K75=""," ",VLOOKUP(C75,'Ceiling - Project impl.'!$A$1:$F$202,4,FALSE))</f>
        <v xml:space="preserve"> </v>
      </c>
      <c r="M75" s="13">
        <f t="shared" si="8"/>
        <v>0</v>
      </c>
      <c r="N75" s="14"/>
      <c r="O75" s="6"/>
      <c r="P75" s="12" t="str">
        <f>IF(O75=""," ",VLOOKUP(C75,'Ceiling - Project impl.'!$A$1:$F$202,5,FALSE))</f>
        <v xml:space="preserve"> </v>
      </c>
      <c r="Q75" s="13">
        <f t="shared" si="9"/>
        <v>0</v>
      </c>
      <c r="R75" s="14"/>
      <c r="S75" s="6"/>
      <c r="T75" s="12" t="str">
        <f>IF(S75=""," ",VLOOKUP(C75,'Ceiling - Project impl.'!$A$1:$F$202,6,FALSE))</f>
        <v xml:space="preserve"> </v>
      </c>
      <c r="U75" s="13">
        <f t="shared" si="10"/>
        <v>0</v>
      </c>
      <c r="V75" s="136">
        <f t="shared" si="11"/>
        <v>0</v>
      </c>
      <c r="W75" s="15">
        <f t="shared" si="12"/>
        <v>0</v>
      </c>
      <c r="Y75" s="6">
        <f t="shared" si="13"/>
        <v>0</v>
      </c>
      <c r="Z75" s="163"/>
      <c r="AA75" s="12" t="str">
        <f>IF(G75=""," ",VLOOKUP(C75,'Ceiling - Project impl.'!$A$1:$F$202,3,FALSE))</f>
        <v xml:space="preserve"> </v>
      </c>
      <c r="AB75" s="13">
        <f t="shared" si="0"/>
        <v>0</v>
      </c>
      <c r="AC75" s="182">
        <f t="shared" si="14"/>
        <v>0</v>
      </c>
      <c r="AD75" s="14"/>
      <c r="AE75" s="6">
        <f t="shared" si="1"/>
        <v>0</v>
      </c>
      <c r="AF75" s="163"/>
      <c r="AG75" s="12" t="str">
        <f>IF(K75=""," ",VLOOKUP(C75,'Ceiling - Project impl.'!$A$1:$F$202,4,FALSE))</f>
        <v xml:space="preserve"> </v>
      </c>
      <c r="AH75" s="13">
        <f t="shared" si="15"/>
        <v>0</v>
      </c>
      <c r="AI75" s="182">
        <f t="shared" si="16"/>
        <v>0</v>
      </c>
      <c r="AJ75" s="14"/>
      <c r="AK75" s="6">
        <f t="shared" si="2"/>
        <v>0</v>
      </c>
      <c r="AL75" s="163"/>
      <c r="AM75" s="12" t="str">
        <f>IF(O75=""," ",VLOOKUP(C75,'Ceiling - Project impl.'!$A$1:$F$202,5,FALSE))</f>
        <v xml:space="preserve"> </v>
      </c>
      <c r="AN75" s="13">
        <f t="shared" si="3"/>
        <v>0</v>
      </c>
      <c r="AO75" s="182">
        <f t="shared" si="17"/>
        <v>0</v>
      </c>
      <c r="AP75" s="14"/>
      <c r="AQ75" s="6">
        <f t="shared" si="4"/>
        <v>0</v>
      </c>
      <c r="AR75" s="163"/>
      <c r="AS75" s="12" t="str">
        <f>IF(S75=""," ",VLOOKUP(C75,'Ceiling - Project impl.'!$A$1:$F$202,6,FALSE))</f>
        <v xml:space="preserve"> </v>
      </c>
      <c r="AT75" s="13">
        <f t="shared" si="5"/>
        <v>0</v>
      </c>
      <c r="AU75" s="182">
        <f t="shared" si="18"/>
        <v>0</v>
      </c>
      <c r="AV75" s="136">
        <f t="shared" si="6"/>
        <v>0</v>
      </c>
      <c r="AW75" s="15">
        <f t="shared" si="19"/>
        <v>0</v>
      </c>
      <c r="AX75" s="183">
        <f t="shared" si="20"/>
        <v>0</v>
      </c>
      <c r="AY75" s="388"/>
      <c r="AZ75" s="388"/>
      <c r="BA75" s="388"/>
    </row>
    <row r="76" spans="1:53" x14ac:dyDescent="0.3">
      <c r="A76" s="71"/>
      <c r="B76" s="11" t="str">
        <f>IF(A76="","",VLOOKUP(A76,'II.Distribution of grant'!$A$6:$E$45,2,FALSE))</f>
        <v/>
      </c>
      <c r="C76" s="11" t="str">
        <f>IF(A76="","",VLOOKUP(A76,'II.Distribution of grant'!$A$6:$E$45,4,FALSE))</f>
        <v/>
      </c>
      <c r="D76" s="11" t="str">
        <f>IF(A76=""," ",VLOOKUP(C76,'Ceiling - Project impl.'!$A$1:$F$202,2,FALSE))</f>
        <v xml:space="preserve"> </v>
      </c>
      <c r="E76" s="6"/>
      <c r="F76" s="6"/>
      <c r="G76" s="6"/>
      <c r="H76" s="12" t="str">
        <f>IF(G76=""," ",VLOOKUP(C76,'Ceiling - Project impl.'!$A$1:$F$202,3,FALSE))</f>
        <v xml:space="preserve"> </v>
      </c>
      <c r="I76" s="13">
        <f t="shared" si="7"/>
        <v>0</v>
      </c>
      <c r="J76" s="14"/>
      <c r="K76" s="6"/>
      <c r="L76" s="12" t="str">
        <f>IF(K76=""," ",VLOOKUP(C76,'Ceiling - Project impl.'!$A$1:$F$202,4,FALSE))</f>
        <v xml:space="preserve"> </v>
      </c>
      <c r="M76" s="13">
        <f t="shared" si="8"/>
        <v>0</v>
      </c>
      <c r="N76" s="14"/>
      <c r="O76" s="6"/>
      <c r="P76" s="12" t="str">
        <f>IF(O76=""," ",VLOOKUP(C76,'Ceiling - Project impl.'!$A$1:$F$202,5,FALSE))</f>
        <v xml:space="preserve"> </v>
      </c>
      <c r="Q76" s="13">
        <f t="shared" si="9"/>
        <v>0</v>
      </c>
      <c r="R76" s="14"/>
      <c r="S76" s="6"/>
      <c r="T76" s="12" t="str">
        <f>IF(S76=""," ",VLOOKUP(C76,'Ceiling - Project impl.'!$A$1:$F$202,6,FALSE))</f>
        <v xml:space="preserve"> </v>
      </c>
      <c r="U76" s="13">
        <f t="shared" si="10"/>
        <v>0</v>
      </c>
      <c r="V76" s="136">
        <f t="shared" si="11"/>
        <v>0</v>
      </c>
      <c r="W76" s="15">
        <f t="shared" si="12"/>
        <v>0</v>
      </c>
      <c r="Y76" s="6">
        <f t="shared" si="13"/>
        <v>0</v>
      </c>
      <c r="Z76" s="163"/>
      <c r="AA76" s="12" t="str">
        <f>IF(G76=""," ",VLOOKUP(C76,'Ceiling - Project impl.'!$A$1:$F$202,3,FALSE))</f>
        <v xml:space="preserve"> </v>
      </c>
      <c r="AB76" s="13">
        <f t="shared" si="0"/>
        <v>0</v>
      </c>
      <c r="AC76" s="182">
        <f t="shared" si="14"/>
        <v>0</v>
      </c>
      <c r="AD76" s="14"/>
      <c r="AE76" s="6">
        <f t="shared" si="1"/>
        <v>0</v>
      </c>
      <c r="AF76" s="163"/>
      <c r="AG76" s="12" t="str">
        <f>IF(K76=""," ",VLOOKUP(C76,'Ceiling - Project impl.'!$A$1:$F$202,4,FALSE))</f>
        <v xml:space="preserve"> </v>
      </c>
      <c r="AH76" s="13">
        <f t="shared" si="15"/>
        <v>0</v>
      </c>
      <c r="AI76" s="182">
        <f t="shared" si="16"/>
        <v>0</v>
      </c>
      <c r="AJ76" s="14"/>
      <c r="AK76" s="6">
        <f t="shared" si="2"/>
        <v>0</v>
      </c>
      <c r="AL76" s="163"/>
      <c r="AM76" s="12" t="str">
        <f>IF(O76=""," ",VLOOKUP(C76,'Ceiling - Project impl.'!$A$1:$F$202,5,FALSE))</f>
        <v xml:space="preserve"> </v>
      </c>
      <c r="AN76" s="13">
        <f t="shared" si="3"/>
        <v>0</v>
      </c>
      <c r="AO76" s="182">
        <f t="shared" si="17"/>
        <v>0</v>
      </c>
      <c r="AP76" s="14"/>
      <c r="AQ76" s="6">
        <f t="shared" si="4"/>
        <v>0</v>
      </c>
      <c r="AR76" s="163"/>
      <c r="AS76" s="12" t="str">
        <f>IF(S76=""," ",VLOOKUP(C76,'Ceiling - Project impl.'!$A$1:$F$202,6,FALSE))</f>
        <v xml:space="preserve"> </v>
      </c>
      <c r="AT76" s="13">
        <f t="shared" si="5"/>
        <v>0</v>
      </c>
      <c r="AU76" s="182">
        <f t="shared" si="18"/>
        <v>0</v>
      </c>
      <c r="AV76" s="136">
        <f t="shared" si="6"/>
        <v>0</v>
      </c>
      <c r="AW76" s="15">
        <f t="shared" si="19"/>
        <v>0</v>
      </c>
      <c r="AX76" s="183">
        <f t="shared" si="20"/>
        <v>0</v>
      </c>
      <c r="AY76" s="388"/>
      <c r="AZ76" s="388"/>
      <c r="BA76" s="388"/>
    </row>
    <row r="77" spans="1:53" x14ac:dyDescent="0.3">
      <c r="A77" s="71"/>
      <c r="B77" s="11" t="str">
        <f>IF(A77="","",VLOOKUP(A77,'II.Distribution of grant'!$A$6:$E$45,2,FALSE))</f>
        <v/>
      </c>
      <c r="C77" s="11" t="str">
        <f>IF(A77="","",VLOOKUP(A77,'II.Distribution of grant'!$A$6:$E$45,4,FALSE))</f>
        <v/>
      </c>
      <c r="D77" s="11" t="str">
        <f>IF(A77=""," ",VLOOKUP(C77,'Ceiling - Project impl.'!$A$1:$F$202,2,FALSE))</f>
        <v xml:space="preserve"> </v>
      </c>
      <c r="E77" s="6"/>
      <c r="F77" s="6"/>
      <c r="G77" s="6"/>
      <c r="H77" s="12" t="str">
        <f>IF(G77=""," ",VLOOKUP(C77,'Ceiling - Project impl.'!$A$1:$F$202,3,FALSE))</f>
        <v xml:space="preserve"> </v>
      </c>
      <c r="I77" s="13">
        <f t="shared" si="7"/>
        <v>0</v>
      </c>
      <c r="J77" s="14"/>
      <c r="K77" s="6"/>
      <c r="L77" s="12" t="str">
        <f>IF(K77=""," ",VLOOKUP(C77,'Ceiling - Project impl.'!$A$1:$F$202,4,FALSE))</f>
        <v xml:space="preserve"> </v>
      </c>
      <c r="M77" s="13">
        <f t="shared" si="8"/>
        <v>0</v>
      </c>
      <c r="N77" s="14"/>
      <c r="O77" s="6"/>
      <c r="P77" s="12" t="str">
        <f>IF(O77=""," ",VLOOKUP(C77,'Ceiling - Project impl.'!$A$1:$F$202,5,FALSE))</f>
        <v xml:space="preserve"> </v>
      </c>
      <c r="Q77" s="13">
        <f t="shared" si="9"/>
        <v>0</v>
      </c>
      <c r="R77" s="14"/>
      <c r="S77" s="6"/>
      <c r="T77" s="12" t="str">
        <f>IF(S77=""," ",VLOOKUP(C77,'Ceiling - Project impl.'!$A$1:$F$202,6,FALSE))</f>
        <v xml:space="preserve"> </v>
      </c>
      <c r="U77" s="13">
        <f t="shared" si="10"/>
        <v>0</v>
      </c>
      <c r="V77" s="136">
        <f t="shared" si="11"/>
        <v>0</v>
      </c>
      <c r="W77" s="15">
        <f t="shared" si="12"/>
        <v>0</v>
      </c>
      <c r="Y77" s="6">
        <f t="shared" si="13"/>
        <v>0</v>
      </c>
      <c r="Z77" s="163"/>
      <c r="AA77" s="12" t="str">
        <f>IF(G77=""," ",VLOOKUP(C77,'Ceiling - Project impl.'!$A$1:$F$202,3,FALSE))</f>
        <v xml:space="preserve"> </v>
      </c>
      <c r="AB77" s="13">
        <f t="shared" si="0"/>
        <v>0</v>
      </c>
      <c r="AC77" s="182">
        <f t="shared" si="14"/>
        <v>0</v>
      </c>
      <c r="AD77" s="14"/>
      <c r="AE77" s="6">
        <f t="shared" si="1"/>
        <v>0</v>
      </c>
      <c r="AF77" s="163"/>
      <c r="AG77" s="12" t="str">
        <f>IF(K77=""," ",VLOOKUP(C77,'Ceiling - Project impl.'!$A$1:$F$202,4,FALSE))</f>
        <v xml:space="preserve"> </v>
      </c>
      <c r="AH77" s="13">
        <f t="shared" si="15"/>
        <v>0</v>
      </c>
      <c r="AI77" s="182">
        <f t="shared" si="16"/>
        <v>0</v>
      </c>
      <c r="AJ77" s="14"/>
      <c r="AK77" s="6">
        <f t="shared" si="2"/>
        <v>0</v>
      </c>
      <c r="AL77" s="163"/>
      <c r="AM77" s="12" t="str">
        <f>IF(O77=""," ",VLOOKUP(C77,'Ceiling - Project impl.'!$A$1:$F$202,5,FALSE))</f>
        <v xml:space="preserve"> </v>
      </c>
      <c r="AN77" s="13">
        <f t="shared" si="3"/>
        <v>0</v>
      </c>
      <c r="AO77" s="182">
        <f t="shared" si="17"/>
        <v>0</v>
      </c>
      <c r="AP77" s="14"/>
      <c r="AQ77" s="6">
        <f t="shared" si="4"/>
        <v>0</v>
      </c>
      <c r="AR77" s="163"/>
      <c r="AS77" s="12" t="str">
        <f>IF(S77=""," ",VLOOKUP(C77,'Ceiling - Project impl.'!$A$1:$F$202,6,FALSE))</f>
        <v xml:space="preserve"> </v>
      </c>
      <c r="AT77" s="13">
        <f t="shared" si="5"/>
        <v>0</v>
      </c>
      <c r="AU77" s="182">
        <f t="shared" si="18"/>
        <v>0</v>
      </c>
      <c r="AV77" s="136">
        <f t="shared" si="6"/>
        <v>0</v>
      </c>
      <c r="AW77" s="15">
        <f t="shared" si="19"/>
        <v>0</v>
      </c>
      <c r="AX77" s="183">
        <f t="shared" si="20"/>
        <v>0</v>
      </c>
      <c r="AY77" s="388"/>
      <c r="AZ77" s="388"/>
      <c r="BA77" s="388"/>
    </row>
    <row r="78" spans="1:53" x14ac:dyDescent="0.3">
      <c r="A78" s="71"/>
      <c r="B78" s="11" t="str">
        <f>IF(A78="","",VLOOKUP(A78,'II.Distribution of grant'!$A$6:$E$45,2,FALSE))</f>
        <v/>
      </c>
      <c r="C78" s="11" t="str">
        <f>IF(A78="","",VLOOKUP(A78,'II.Distribution of grant'!$A$6:$E$45,4,FALSE))</f>
        <v/>
      </c>
      <c r="D78" s="11" t="str">
        <f>IF(A78=""," ",VLOOKUP(C78,'Ceiling - Project impl.'!$A$1:$F$202,2,FALSE))</f>
        <v xml:space="preserve"> </v>
      </c>
      <c r="E78" s="6"/>
      <c r="F78" s="6"/>
      <c r="G78" s="6"/>
      <c r="H78" s="12" t="str">
        <f>IF(G78=""," ",VLOOKUP(C78,'Ceiling - Project impl.'!$A$1:$F$202,3,FALSE))</f>
        <v xml:space="preserve"> </v>
      </c>
      <c r="I78" s="13">
        <f t="shared" si="7"/>
        <v>0</v>
      </c>
      <c r="J78" s="14"/>
      <c r="K78" s="6"/>
      <c r="L78" s="12" t="str">
        <f>IF(K78=""," ",VLOOKUP(C78,'Ceiling - Project impl.'!$A$1:$F$202,4,FALSE))</f>
        <v xml:space="preserve"> </v>
      </c>
      <c r="M78" s="13">
        <f t="shared" si="8"/>
        <v>0</v>
      </c>
      <c r="N78" s="14"/>
      <c r="O78" s="6"/>
      <c r="P78" s="12" t="str">
        <f>IF(O78=""," ",VLOOKUP(C78,'Ceiling - Project impl.'!$A$1:$F$202,5,FALSE))</f>
        <v xml:space="preserve"> </v>
      </c>
      <c r="Q78" s="13">
        <f t="shared" si="9"/>
        <v>0</v>
      </c>
      <c r="R78" s="14"/>
      <c r="S78" s="6"/>
      <c r="T78" s="12" t="str">
        <f>IF(S78=""," ",VLOOKUP(C78,'Ceiling - Project impl.'!$A$1:$F$202,6,FALSE))</f>
        <v xml:space="preserve"> </v>
      </c>
      <c r="U78" s="13">
        <f t="shared" si="10"/>
        <v>0</v>
      </c>
      <c r="V78" s="136">
        <f t="shared" si="11"/>
        <v>0</v>
      </c>
      <c r="W78" s="15">
        <f t="shared" si="12"/>
        <v>0</v>
      </c>
      <c r="Y78" s="6">
        <f t="shared" si="13"/>
        <v>0</v>
      </c>
      <c r="Z78" s="163"/>
      <c r="AA78" s="12" t="str">
        <f>IF(G78=""," ",VLOOKUP(C78,'Ceiling - Project impl.'!$A$1:$F$202,3,FALSE))</f>
        <v xml:space="preserve"> </v>
      </c>
      <c r="AB78" s="13">
        <f t="shared" si="0"/>
        <v>0</v>
      </c>
      <c r="AC78" s="182">
        <f t="shared" si="14"/>
        <v>0</v>
      </c>
      <c r="AD78" s="14"/>
      <c r="AE78" s="6">
        <f t="shared" si="1"/>
        <v>0</v>
      </c>
      <c r="AF78" s="163"/>
      <c r="AG78" s="12" t="str">
        <f>IF(K78=""," ",VLOOKUP(C78,'Ceiling - Project impl.'!$A$1:$F$202,4,FALSE))</f>
        <v xml:space="preserve"> </v>
      </c>
      <c r="AH78" s="13">
        <f t="shared" si="15"/>
        <v>0</v>
      </c>
      <c r="AI78" s="182">
        <f t="shared" si="16"/>
        <v>0</v>
      </c>
      <c r="AJ78" s="14"/>
      <c r="AK78" s="6">
        <f t="shared" si="2"/>
        <v>0</v>
      </c>
      <c r="AL78" s="163"/>
      <c r="AM78" s="12" t="str">
        <f>IF(O78=""," ",VLOOKUP(C78,'Ceiling - Project impl.'!$A$1:$F$202,5,FALSE))</f>
        <v xml:space="preserve"> </v>
      </c>
      <c r="AN78" s="13">
        <f t="shared" si="3"/>
        <v>0</v>
      </c>
      <c r="AO78" s="182">
        <f t="shared" si="17"/>
        <v>0</v>
      </c>
      <c r="AP78" s="14"/>
      <c r="AQ78" s="6">
        <f t="shared" si="4"/>
        <v>0</v>
      </c>
      <c r="AR78" s="163"/>
      <c r="AS78" s="12" t="str">
        <f>IF(S78=""," ",VLOOKUP(C78,'Ceiling - Project impl.'!$A$1:$F$202,6,FALSE))</f>
        <v xml:space="preserve"> </v>
      </c>
      <c r="AT78" s="13">
        <f t="shared" si="5"/>
        <v>0</v>
      </c>
      <c r="AU78" s="182">
        <f t="shared" si="18"/>
        <v>0</v>
      </c>
      <c r="AV78" s="136">
        <f t="shared" si="6"/>
        <v>0</v>
      </c>
      <c r="AW78" s="15">
        <f t="shared" si="19"/>
        <v>0</v>
      </c>
      <c r="AX78" s="183">
        <f t="shared" si="20"/>
        <v>0</v>
      </c>
      <c r="AY78" s="388"/>
      <c r="AZ78" s="388"/>
      <c r="BA78" s="388"/>
    </row>
    <row r="79" spans="1:53" x14ac:dyDescent="0.3">
      <c r="A79" s="71"/>
      <c r="B79" s="11" t="str">
        <f>IF(A79="","",VLOOKUP(A79,'II.Distribution of grant'!$A$6:$E$45,2,FALSE))</f>
        <v/>
      </c>
      <c r="C79" s="11" t="str">
        <f>IF(A79="","",VLOOKUP(A79,'II.Distribution of grant'!$A$6:$E$45,4,FALSE))</f>
        <v/>
      </c>
      <c r="D79" s="11" t="str">
        <f>IF(A79=""," ",VLOOKUP(C79,'Ceiling - Project impl.'!$A$1:$F$202,2,FALSE))</f>
        <v xml:space="preserve"> </v>
      </c>
      <c r="E79" s="6"/>
      <c r="F79" s="6"/>
      <c r="G79" s="6"/>
      <c r="H79" s="12" t="str">
        <f>IF(G79=""," ",VLOOKUP(C79,'Ceiling - Project impl.'!$A$1:$F$202,3,FALSE))</f>
        <v xml:space="preserve"> </v>
      </c>
      <c r="I79" s="13">
        <f t="shared" si="7"/>
        <v>0</v>
      </c>
      <c r="J79" s="14"/>
      <c r="K79" s="6"/>
      <c r="L79" s="12" t="str">
        <f>IF(K79=""," ",VLOOKUP(C79,'Ceiling - Project impl.'!$A$1:$F$202,4,FALSE))</f>
        <v xml:space="preserve"> </v>
      </c>
      <c r="M79" s="13">
        <f t="shared" si="8"/>
        <v>0</v>
      </c>
      <c r="N79" s="14"/>
      <c r="O79" s="6"/>
      <c r="P79" s="12" t="str">
        <f>IF(O79=""," ",VLOOKUP(C79,'Ceiling - Project impl.'!$A$1:$F$202,5,FALSE))</f>
        <v xml:space="preserve"> </v>
      </c>
      <c r="Q79" s="13">
        <f t="shared" si="9"/>
        <v>0</v>
      </c>
      <c r="R79" s="14"/>
      <c r="S79" s="6"/>
      <c r="T79" s="12" t="str">
        <f>IF(S79=""," ",VLOOKUP(C79,'Ceiling - Project impl.'!$A$1:$F$202,6,FALSE))</f>
        <v xml:space="preserve"> </v>
      </c>
      <c r="U79" s="13">
        <f t="shared" si="10"/>
        <v>0</v>
      </c>
      <c r="V79" s="136">
        <f t="shared" si="11"/>
        <v>0</v>
      </c>
      <c r="W79" s="15">
        <f t="shared" si="12"/>
        <v>0</v>
      </c>
      <c r="Y79" s="6">
        <f t="shared" si="13"/>
        <v>0</v>
      </c>
      <c r="Z79" s="163"/>
      <c r="AA79" s="12" t="str">
        <f>IF(G79=""," ",VLOOKUP(C79,'Ceiling - Project impl.'!$A$1:$F$202,3,FALSE))</f>
        <v xml:space="preserve"> </v>
      </c>
      <c r="AB79" s="13">
        <f t="shared" si="0"/>
        <v>0</v>
      </c>
      <c r="AC79" s="182">
        <f t="shared" si="14"/>
        <v>0</v>
      </c>
      <c r="AD79" s="14"/>
      <c r="AE79" s="6">
        <f t="shared" si="1"/>
        <v>0</v>
      </c>
      <c r="AF79" s="163"/>
      <c r="AG79" s="12" t="str">
        <f>IF(K79=""," ",VLOOKUP(C79,'Ceiling - Project impl.'!$A$1:$F$202,4,FALSE))</f>
        <v xml:space="preserve"> </v>
      </c>
      <c r="AH79" s="13">
        <f t="shared" si="15"/>
        <v>0</v>
      </c>
      <c r="AI79" s="182">
        <f t="shared" si="16"/>
        <v>0</v>
      </c>
      <c r="AJ79" s="14"/>
      <c r="AK79" s="6">
        <f t="shared" si="2"/>
        <v>0</v>
      </c>
      <c r="AL79" s="163"/>
      <c r="AM79" s="12" t="str">
        <f>IF(O79=""," ",VLOOKUP(C79,'Ceiling - Project impl.'!$A$1:$F$202,5,FALSE))</f>
        <v xml:space="preserve"> </v>
      </c>
      <c r="AN79" s="13">
        <f t="shared" si="3"/>
        <v>0</v>
      </c>
      <c r="AO79" s="182">
        <f t="shared" si="17"/>
        <v>0</v>
      </c>
      <c r="AP79" s="14"/>
      <c r="AQ79" s="6">
        <f t="shared" si="4"/>
        <v>0</v>
      </c>
      <c r="AR79" s="163"/>
      <c r="AS79" s="12" t="str">
        <f>IF(S79=""," ",VLOOKUP(C79,'Ceiling - Project impl.'!$A$1:$F$202,6,FALSE))</f>
        <v xml:space="preserve"> </v>
      </c>
      <c r="AT79" s="13">
        <f t="shared" si="5"/>
        <v>0</v>
      </c>
      <c r="AU79" s="182">
        <f t="shared" si="18"/>
        <v>0</v>
      </c>
      <c r="AV79" s="136">
        <f t="shared" si="6"/>
        <v>0</v>
      </c>
      <c r="AW79" s="15">
        <f t="shared" si="19"/>
        <v>0</v>
      </c>
      <c r="AX79" s="183">
        <f t="shared" si="20"/>
        <v>0</v>
      </c>
      <c r="AY79" s="388"/>
      <c r="AZ79" s="388"/>
      <c r="BA79" s="388"/>
    </row>
    <row r="80" spans="1:53" x14ac:dyDescent="0.3">
      <c r="A80" s="71"/>
      <c r="B80" s="11" t="str">
        <f>IF(A80="","",VLOOKUP(A80,'II.Distribution of grant'!$A$6:$E$45,2,FALSE))</f>
        <v/>
      </c>
      <c r="C80" s="11" t="str">
        <f>IF(A80="","",VLOOKUP(A80,'II.Distribution of grant'!$A$6:$E$45,4,FALSE))</f>
        <v/>
      </c>
      <c r="D80" s="11" t="str">
        <f>IF(A80=""," ",VLOOKUP(C80,'Ceiling - Project impl.'!$A$1:$F$202,2,FALSE))</f>
        <v xml:space="preserve"> </v>
      </c>
      <c r="E80" s="6"/>
      <c r="F80" s="6"/>
      <c r="G80" s="6"/>
      <c r="H80" s="12" t="str">
        <f>IF(G80=""," ",VLOOKUP(C80,'Ceiling - Project impl.'!$A$1:$F$202,3,FALSE))</f>
        <v xml:space="preserve"> </v>
      </c>
      <c r="I80" s="13">
        <f t="shared" si="7"/>
        <v>0</v>
      </c>
      <c r="J80" s="14"/>
      <c r="K80" s="6"/>
      <c r="L80" s="12" t="str">
        <f>IF(K80=""," ",VLOOKUP(C80,'Ceiling - Project impl.'!$A$1:$F$202,4,FALSE))</f>
        <v xml:space="preserve"> </v>
      </c>
      <c r="M80" s="13">
        <f t="shared" si="8"/>
        <v>0</v>
      </c>
      <c r="N80" s="14"/>
      <c r="O80" s="6"/>
      <c r="P80" s="12" t="str">
        <f>IF(O80=""," ",VLOOKUP(C80,'Ceiling - Project impl.'!$A$1:$F$202,5,FALSE))</f>
        <v xml:space="preserve"> </v>
      </c>
      <c r="Q80" s="13">
        <f t="shared" si="9"/>
        <v>0</v>
      </c>
      <c r="R80" s="14"/>
      <c r="S80" s="6"/>
      <c r="T80" s="12" t="str">
        <f>IF(S80=""," ",VLOOKUP(C80,'Ceiling - Project impl.'!$A$1:$F$202,6,FALSE))</f>
        <v xml:space="preserve"> </v>
      </c>
      <c r="U80" s="13">
        <f t="shared" si="10"/>
        <v>0</v>
      </c>
      <c r="V80" s="136">
        <f t="shared" si="11"/>
        <v>0</v>
      </c>
      <c r="W80" s="15">
        <f t="shared" si="12"/>
        <v>0</v>
      </c>
      <c r="Y80" s="6">
        <f t="shared" si="13"/>
        <v>0</v>
      </c>
      <c r="Z80" s="163"/>
      <c r="AA80" s="12" t="str">
        <f>IF(G80=""," ",VLOOKUP(C80,'Ceiling - Project impl.'!$A$1:$F$202,3,FALSE))</f>
        <v xml:space="preserve"> </v>
      </c>
      <c r="AB80" s="13">
        <f t="shared" si="0"/>
        <v>0</v>
      </c>
      <c r="AC80" s="182">
        <f t="shared" si="14"/>
        <v>0</v>
      </c>
      <c r="AD80" s="14"/>
      <c r="AE80" s="6">
        <f t="shared" si="1"/>
        <v>0</v>
      </c>
      <c r="AF80" s="163"/>
      <c r="AG80" s="12" t="str">
        <f>IF(K80=""," ",VLOOKUP(C80,'Ceiling - Project impl.'!$A$1:$F$202,4,FALSE))</f>
        <v xml:space="preserve"> </v>
      </c>
      <c r="AH80" s="13">
        <f t="shared" si="15"/>
        <v>0</v>
      </c>
      <c r="AI80" s="182">
        <f t="shared" si="16"/>
        <v>0</v>
      </c>
      <c r="AJ80" s="14"/>
      <c r="AK80" s="6">
        <f t="shared" si="2"/>
        <v>0</v>
      </c>
      <c r="AL80" s="163"/>
      <c r="AM80" s="12" t="str">
        <f>IF(O80=""," ",VLOOKUP(C80,'Ceiling - Project impl.'!$A$1:$F$202,5,FALSE))</f>
        <v xml:space="preserve"> </v>
      </c>
      <c r="AN80" s="13">
        <f t="shared" si="3"/>
        <v>0</v>
      </c>
      <c r="AO80" s="182">
        <f t="shared" si="17"/>
        <v>0</v>
      </c>
      <c r="AP80" s="14"/>
      <c r="AQ80" s="6">
        <f t="shared" si="4"/>
        <v>0</v>
      </c>
      <c r="AR80" s="163"/>
      <c r="AS80" s="12" t="str">
        <f>IF(S80=""," ",VLOOKUP(C80,'Ceiling - Project impl.'!$A$1:$F$202,6,FALSE))</f>
        <v xml:space="preserve"> </v>
      </c>
      <c r="AT80" s="13">
        <f t="shared" si="5"/>
        <v>0</v>
      </c>
      <c r="AU80" s="182">
        <f t="shared" si="18"/>
        <v>0</v>
      </c>
      <c r="AV80" s="136">
        <f t="shared" si="6"/>
        <v>0</v>
      </c>
      <c r="AW80" s="15">
        <f t="shared" si="19"/>
        <v>0</v>
      </c>
      <c r="AX80" s="183">
        <f t="shared" si="20"/>
        <v>0</v>
      </c>
      <c r="AY80" s="388"/>
      <c r="AZ80" s="388"/>
      <c r="BA80" s="388"/>
    </row>
    <row r="81" spans="1:53" x14ac:dyDescent="0.3">
      <c r="A81" s="71"/>
      <c r="B81" s="11" t="str">
        <f>IF(A81="","",VLOOKUP(A81,'II.Distribution of grant'!$A$6:$E$45,2,FALSE))</f>
        <v/>
      </c>
      <c r="C81" s="11" t="str">
        <f>IF(A81="","",VLOOKUP(A81,'II.Distribution of grant'!$A$6:$E$45,4,FALSE))</f>
        <v/>
      </c>
      <c r="D81" s="11" t="str">
        <f>IF(A81=""," ",VLOOKUP(C81,'Ceiling - Project impl.'!$A$1:$F$202,2,FALSE))</f>
        <v xml:space="preserve"> </v>
      </c>
      <c r="E81" s="6"/>
      <c r="F81" s="6"/>
      <c r="G81" s="6"/>
      <c r="H81" s="12" t="str">
        <f>IF(G81=""," ",VLOOKUP(C81,'Ceiling - Project impl.'!$A$1:$F$202,3,FALSE))</f>
        <v xml:space="preserve"> </v>
      </c>
      <c r="I81" s="13">
        <f t="shared" si="7"/>
        <v>0</v>
      </c>
      <c r="J81" s="14"/>
      <c r="K81" s="6"/>
      <c r="L81" s="12" t="str">
        <f>IF(K81=""," ",VLOOKUP(C81,'Ceiling - Project impl.'!$A$1:$F$202,4,FALSE))</f>
        <v xml:space="preserve"> </v>
      </c>
      <c r="M81" s="13">
        <f t="shared" si="8"/>
        <v>0</v>
      </c>
      <c r="N81" s="14"/>
      <c r="O81" s="6"/>
      <c r="P81" s="12" t="str">
        <f>IF(O81=""," ",VLOOKUP(C81,'Ceiling - Project impl.'!$A$1:$F$202,5,FALSE))</f>
        <v xml:space="preserve"> </v>
      </c>
      <c r="Q81" s="13">
        <f t="shared" si="9"/>
        <v>0</v>
      </c>
      <c r="R81" s="14"/>
      <c r="S81" s="6"/>
      <c r="T81" s="12" t="str">
        <f>IF(S81=""," ",VLOOKUP(C81,'Ceiling - Project impl.'!$A$1:$F$202,6,FALSE))</f>
        <v xml:space="preserve"> </v>
      </c>
      <c r="U81" s="13">
        <f t="shared" si="10"/>
        <v>0</v>
      </c>
      <c r="V81" s="136">
        <f t="shared" si="11"/>
        <v>0</v>
      </c>
      <c r="W81" s="15">
        <f t="shared" si="12"/>
        <v>0</v>
      </c>
      <c r="Y81" s="6">
        <f t="shared" si="13"/>
        <v>0</v>
      </c>
      <c r="Z81" s="163"/>
      <c r="AA81" s="12" t="str">
        <f>IF(G81=""," ",VLOOKUP(C81,'Ceiling - Project impl.'!$A$1:$F$202,3,FALSE))</f>
        <v xml:space="preserve"> </v>
      </c>
      <c r="AB81" s="13">
        <f t="shared" si="0"/>
        <v>0</v>
      </c>
      <c r="AC81" s="182">
        <f t="shared" si="14"/>
        <v>0</v>
      </c>
      <c r="AD81" s="14"/>
      <c r="AE81" s="6">
        <f t="shared" si="1"/>
        <v>0</v>
      </c>
      <c r="AF81" s="163"/>
      <c r="AG81" s="12" t="str">
        <f>IF(K81=""," ",VLOOKUP(C81,'Ceiling - Project impl.'!$A$1:$F$202,4,FALSE))</f>
        <v xml:space="preserve"> </v>
      </c>
      <c r="AH81" s="13">
        <f t="shared" si="15"/>
        <v>0</v>
      </c>
      <c r="AI81" s="182">
        <f t="shared" si="16"/>
        <v>0</v>
      </c>
      <c r="AJ81" s="14"/>
      <c r="AK81" s="6">
        <f t="shared" si="2"/>
        <v>0</v>
      </c>
      <c r="AL81" s="163"/>
      <c r="AM81" s="12" t="str">
        <f>IF(O81=""," ",VLOOKUP(C81,'Ceiling - Project impl.'!$A$1:$F$202,5,FALSE))</f>
        <v xml:space="preserve"> </v>
      </c>
      <c r="AN81" s="13">
        <f t="shared" si="3"/>
        <v>0</v>
      </c>
      <c r="AO81" s="182">
        <f t="shared" si="17"/>
        <v>0</v>
      </c>
      <c r="AP81" s="14"/>
      <c r="AQ81" s="6">
        <f t="shared" si="4"/>
        <v>0</v>
      </c>
      <c r="AR81" s="163"/>
      <c r="AS81" s="12" t="str">
        <f>IF(S81=""," ",VLOOKUP(C81,'Ceiling - Project impl.'!$A$1:$F$202,6,FALSE))</f>
        <v xml:space="preserve"> </v>
      </c>
      <c r="AT81" s="13">
        <f t="shared" si="5"/>
        <v>0</v>
      </c>
      <c r="AU81" s="182">
        <f t="shared" si="18"/>
        <v>0</v>
      </c>
      <c r="AV81" s="136">
        <f t="shared" si="6"/>
        <v>0</v>
      </c>
      <c r="AW81" s="15">
        <f t="shared" si="19"/>
        <v>0</v>
      </c>
      <c r="AX81" s="183">
        <f t="shared" si="20"/>
        <v>0</v>
      </c>
      <c r="AY81" s="388"/>
      <c r="AZ81" s="388"/>
      <c r="BA81" s="388"/>
    </row>
    <row r="82" spans="1:53" x14ac:dyDescent="0.3">
      <c r="A82" s="71"/>
      <c r="B82" s="11" t="str">
        <f>IF(A82="","",VLOOKUP(A82,'II.Distribution of grant'!$A$6:$E$45,2,FALSE))</f>
        <v/>
      </c>
      <c r="C82" s="11" t="str">
        <f>IF(A82="","",VLOOKUP(A82,'II.Distribution of grant'!$A$6:$E$45,4,FALSE))</f>
        <v/>
      </c>
      <c r="D82" s="11" t="str">
        <f>IF(A82=""," ",VLOOKUP(C82,'Ceiling - Project impl.'!$A$1:$F$202,2,FALSE))</f>
        <v xml:space="preserve"> </v>
      </c>
      <c r="E82" s="6"/>
      <c r="F82" s="6"/>
      <c r="G82" s="6"/>
      <c r="H82" s="12" t="str">
        <f>IF(G82=""," ",VLOOKUP(C82,'Ceiling - Project impl.'!$A$1:$F$202,3,FALSE))</f>
        <v xml:space="preserve"> </v>
      </c>
      <c r="I82" s="13">
        <f t="shared" si="7"/>
        <v>0</v>
      </c>
      <c r="J82" s="14"/>
      <c r="K82" s="6"/>
      <c r="L82" s="12" t="str">
        <f>IF(K82=""," ",VLOOKUP(C82,'Ceiling - Project impl.'!$A$1:$F$202,4,FALSE))</f>
        <v xml:space="preserve"> </v>
      </c>
      <c r="M82" s="13">
        <f t="shared" si="8"/>
        <v>0</v>
      </c>
      <c r="N82" s="14"/>
      <c r="O82" s="6"/>
      <c r="P82" s="12" t="str">
        <f>IF(O82=""," ",VLOOKUP(C82,'Ceiling - Project impl.'!$A$1:$F$202,5,FALSE))</f>
        <v xml:space="preserve"> </v>
      </c>
      <c r="Q82" s="13">
        <f t="shared" si="9"/>
        <v>0</v>
      </c>
      <c r="R82" s="14"/>
      <c r="S82" s="6"/>
      <c r="T82" s="12" t="str">
        <f>IF(S82=""," ",VLOOKUP(C82,'Ceiling - Project impl.'!$A$1:$F$202,6,FALSE))</f>
        <v xml:space="preserve"> </v>
      </c>
      <c r="U82" s="13">
        <f t="shared" si="10"/>
        <v>0</v>
      </c>
      <c r="V82" s="136">
        <f t="shared" si="11"/>
        <v>0</v>
      </c>
      <c r="W82" s="15">
        <f t="shared" si="12"/>
        <v>0</v>
      </c>
      <c r="Y82" s="6">
        <f t="shared" si="13"/>
        <v>0</v>
      </c>
      <c r="Z82" s="163"/>
      <c r="AA82" s="12" t="str">
        <f>IF(G82=""," ",VLOOKUP(C82,'Ceiling - Project impl.'!$A$1:$F$202,3,FALSE))</f>
        <v xml:space="preserve"> </v>
      </c>
      <c r="AB82" s="13">
        <f t="shared" si="0"/>
        <v>0</v>
      </c>
      <c r="AC82" s="182">
        <f t="shared" si="14"/>
        <v>0</v>
      </c>
      <c r="AD82" s="14"/>
      <c r="AE82" s="6">
        <f t="shared" si="1"/>
        <v>0</v>
      </c>
      <c r="AF82" s="163"/>
      <c r="AG82" s="12" t="str">
        <f>IF(K82=""," ",VLOOKUP(C82,'Ceiling - Project impl.'!$A$1:$F$202,4,FALSE))</f>
        <v xml:space="preserve"> </v>
      </c>
      <c r="AH82" s="13">
        <f t="shared" si="15"/>
        <v>0</v>
      </c>
      <c r="AI82" s="182">
        <f t="shared" si="16"/>
        <v>0</v>
      </c>
      <c r="AJ82" s="14"/>
      <c r="AK82" s="6">
        <f t="shared" si="2"/>
        <v>0</v>
      </c>
      <c r="AL82" s="163"/>
      <c r="AM82" s="12" t="str">
        <f>IF(O82=""," ",VLOOKUP(C82,'Ceiling - Project impl.'!$A$1:$F$202,5,FALSE))</f>
        <v xml:space="preserve"> </v>
      </c>
      <c r="AN82" s="13">
        <f t="shared" si="3"/>
        <v>0</v>
      </c>
      <c r="AO82" s="182">
        <f t="shared" si="17"/>
        <v>0</v>
      </c>
      <c r="AP82" s="14"/>
      <c r="AQ82" s="6">
        <f t="shared" si="4"/>
        <v>0</v>
      </c>
      <c r="AR82" s="163"/>
      <c r="AS82" s="12" t="str">
        <f>IF(S82=""," ",VLOOKUP(C82,'Ceiling - Project impl.'!$A$1:$F$202,6,FALSE))</f>
        <v xml:space="preserve"> </v>
      </c>
      <c r="AT82" s="13">
        <f t="shared" si="5"/>
        <v>0</v>
      </c>
      <c r="AU82" s="182">
        <f t="shared" si="18"/>
        <v>0</v>
      </c>
      <c r="AV82" s="136">
        <f t="shared" si="6"/>
        <v>0</v>
      </c>
      <c r="AW82" s="15">
        <f t="shared" si="19"/>
        <v>0</v>
      </c>
      <c r="AX82" s="183">
        <f t="shared" si="20"/>
        <v>0</v>
      </c>
      <c r="AY82" s="388"/>
      <c r="AZ82" s="388"/>
      <c r="BA82" s="388"/>
    </row>
    <row r="83" spans="1:53" x14ac:dyDescent="0.3">
      <c r="A83" s="71"/>
      <c r="B83" s="11" t="str">
        <f>IF(A83="","",VLOOKUP(A83,'II.Distribution of grant'!$A$6:$E$45,2,FALSE))</f>
        <v/>
      </c>
      <c r="C83" s="11" t="str">
        <f>IF(A83="","",VLOOKUP(A83,'II.Distribution of grant'!$A$6:$E$45,4,FALSE))</f>
        <v/>
      </c>
      <c r="D83" s="11" t="str">
        <f>IF(A83=""," ",VLOOKUP(C83,'Ceiling - Project impl.'!$A$1:$F$202,2,FALSE))</f>
        <v xml:space="preserve"> </v>
      </c>
      <c r="E83" s="6"/>
      <c r="F83" s="6"/>
      <c r="G83" s="6"/>
      <c r="H83" s="12" t="str">
        <f>IF(G83=""," ",VLOOKUP(C83,'Ceiling - Project impl.'!$A$1:$F$202,3,FALSE))</f>
        <v xml:space="preserve"> </v>
      </c>
      <c r="I83" s="13">
        <f t="shared" si="7"/>
        <v>0</v>
      </c>
      <c r="J83" s="14"/>
      <c r="K83" s="6"/>
      <c r="L83" s="12" t="str">
        <f>IF(K83=""," ",VLOOKUP(C83,'Ceiling - Project impl.'!$A$1:$F$202,4,FALSE))</f>
        <v xml:space="preserve"> </v>
      </c>
      <c r="M83" s="13">
        <f t="shared" si="8"/>
        <v>0</v>
      </c>
      <c r="N83" s="14"/>
      <c r="O83" s="6"/>
      <c r="P83" s="12" t="str">
        <f>IF(O83=""," ",VLOOKUP(C83,'Ceiling - Project impl.'!$A$1:$F$202,5,FALSE))</f>
        <v xml:space="preserve"> </v>
      </c>
      <c r="Q83" s="13">
        <f t="shared" si="9"/>
        <v>0</v>
      </c>
      <c r="R83" s="14"/>
      <c r="S83" s="6"/>
      <c r="T83" s="12" t="str">
        <f>IF(S83=""," ",VLOOKUP(C83,'Ceiling - Project impl.'!$A$1:$F$202,6,FALSE))</f>
        <v xml:space="preserve"> </v>
      </c>
      <c r="U83" s="13">
        <f t="shared" si="10"/>
        <v>0</v>
      </c>
      <c r="V83" s="136">
        <f t="shared" si="11"/>
        <v>0</v>
      </c>
      <c r="W83" s="15">
        <f t="shared" si="12"/>
        <v>0</v>
      </c>
      <c r="Y83" s="6">
        <f t="shared" si="13"/>
        <v>0</v>
      </c>
      <c r="Z83" s="163"/>
      <c r="AA83" s="12" t="str">
        <f>IF(G83=""," ",VLOOKUP(C83,'Ceiling - Project impl.'!$A$1:$F$202,3,FALSE))</f>
        <v xml:space="preserve"> </v>
      </c>
      <c r="AB83" s="13">
        <f t="shared" si="0"/>
        <v>0</v>
      </c>
      <c r="AC83" s="182">
        <f t="shared" si="14"/>
        <v>0</v>
      </c>
      <c r="AD83" s="14"/>
      <c r="AE83" s="6">
        <f t="shared" si="1"/>
        <v>0</v>
      </c>
      <c r="AF83" s="163"/>
      <c r="AG83" s="12" t="str">
        <f>IF(K83=""," ",VLOOKUP(C83,'Ceiling - Project impl.'!$A$1:$F$202,4,FALSE))</f>
        <v xml:space="preserve"> </v>
      </c>
      <c r="AH83" s="13">
        <f t="shared" si="15"/>
        <v>0</v>
      </c>
      <c r="AI83" s="182">
        <f t="shared" si="16"/>
        <v>0</v>
      </c>
      <c r="AJ83" s="14"/>
      <c r="AK83" s="6">
        <f t="shared" si="2"/>
        <v>0</v>
      </c>
      <c r="AL83" s="163"/>
      <c r="AM83" s="12" t="str">
        <f>IF(O83=""," ",VLOOKUP(C83,'Ceiling - Project impl.'!$A$1:$F$202,5,FALSE))</f>
        <v xml:space="preserve"> </v>
      </c>
      <c r="AN83" s="13">
        <f t="shared" si="3"/>
        <v>0</v>
      </c>
      <c r="AO83" s="182">
        <f t="shared" si="17"/>
        <v>0</v>
      </c>
      <c r="AP83" s="14"/>
      <c r="AQ83" s="6">
        <f t="shared" si="4"/>
        <v>0</v>
      </c>
      <c r="AR83" s="163"/>
      <c r="AS83" s="12" t="str">
        <f>IF(S83=""," ",VLOOKUP(C83,'Ceiling - Project impl.'!$A$1:$F$202,6,FALSE))</f>
        <v xml:space="preserve"> </v>
      </c>
      <c r="AT83" s="13">
        <f t="shared" si="5"/>
        <v>0</v>
      </c>
      <c r="AU83" s="182">
        <f t="shared" si="18"/>
        <v>0</v>
      </c>
      <c r="AV83" s="136">
        <f t="shared" si="6"/>
        <v>0</v>
      </c>
      <c r="AW83" s="15">
        <f t="shared" si="19"/>
        <v>0</v>
      </c>
      <c r="AX83" s="183">
        <f t="shared" si="20"/>
        <v>0</v>
      </c>
      <c r="AY83" s="388"/>
      <c r="AZ83" s="388"/>
      <c r="BA83" s="388"/>
    </row>
    <row r="84" spans="1:53" x14ac:dyDescent="0.3">
      <c r="A84" s="71"/>
      <c r="B84" s="11" t="str">
        <f>IF(A84="","",VLOOKUP(A84,'II.Distribution of grant'!$A$6:$E$45,2,FALSE))</f>
        <v/>
      </c>
      <c r="C84" s="11" t="str">
        <f>IF(A84="","",VLOOKUP(A84,'II.Distribution of grant'!$A$6:$E$45,4,FALSE))</f>
        <v/>
      </c>
      <c r="D84" s="11" t="str">
        <f>IF(A84=""," ",VLOOKUP(C84,'Ceiling - Project impl.'!$A$1:$F$202,2,FALSE))</f>
        <v xml:space="preserve"> </v>
      </c>
      <c r="E84" s="6"/>
      <c r="F84" s="6"/>
      <c r="G84" s="6"/>
      <c r="H84" s="12" t="str">
        <f>IF(G84=""," ",VLOOKUP(C84,'Ceiling - Project impl.'!$A$1:$F$202,3,FALSE))</f>
        <v xml:space="preserve"> </v>
      </c>
      <c r="I84" s="13">
        <f t="shared" si="7"/>
        <v>0</v>
      </c>
      <c r="J84" s="14"/>
      <c r="K84" s="6"/>
      <c r="L84" s="12" t="str">
        <f>IF(K84=""," ",VLOOKUP(C84,'Ceiling - Project impl.'!$A$1:$F$202,4,FALSE))</f>
        <v xml:space="preserve"> </v>
      </c>
      <c r="M84" s="13">
        <f t="shared" si="8"/>
        <v>0</v>
      </c>
      <c r="N84" s="14"/>
      <c r="O84" s="6"/>
      <c r="P84" s="12" t="str">
        <f>IF(O84=""," ",VLOOKUP(C84,'Ceiling - Project impl.'!$A$1:$F$202,5,FALSE))</f>
        <v xml:space="preserve"> </v>
      </c>
      <c r="Q84" s="13">
        <f t="shared" si="9"/>
        <v>0</v>
      </c>
      <c r="R84" s="14"/>
      <c r="S84" s="6"/>
      <c r="T84" s="12" t="str">
        <f>IF(S84=""," ",VLOOKUP(C84,'Ceiling - Project impl.'!$A$1:$F$202,6,FALSE))</f>
        <v xml:space="preserve"> </v>
      </c>
      <c r="U84" s="13">
        <f t="shared" si="10"/>
        <v>0</v>
      </c>
      <c r="V84" s="136">
        <f t="shared" si="11"/>
        <v>0</v>
      </c>
      <c r="W84" s="15">
        <f t="shared" si="12"/>
        <v>0</v>
      </c>
      <c r="Y84" s="6">
        <f t="shared" si="13"/>
        <v>0</v>
      </c>
      <c r="Z84" s="163"/>
      <c r="AA84" s="12" t="str">
        <f>IF(G84=""," ",VLOOKUP(C84,'Ceiling - Project impl.'!$A$1:$F$202,3,FALSE))</f>
        <v xml:space="preserve"> </v>
      </c>
      <c r="AB84" s="13">
        <f t="shared" si="0"/>
        <v>0</v>
      </c>
      <c r="AC84" s="182">
        <f t="shared" si="14"/>
        <v>0</v>
      </c>
      <c r="AD84" s="14"/>
      <c r="AE84" s="6">
        <f t="shared" si="1"/>
        <v>0</v>
      </c>
      <c r="AF84" s="163"/>
      <c r="AG84" s="12" t="str">
        <f>IF(K84=""," ",VLOOKUP(C84,'Ceiling - Project impl.'!$A$1:$F$202,4,FALSE))</f>
        <v xml:space="preserve"> </v>
      </c>
      <c r="AH84" s="13">
        <f t="shared" si="15"/>
        <v>0</v>
      </c>
      <c r="AI84" s="182">
        <f t="shared" si="16"/>
        <v>0</v>
      </c>
      <c r="AJ84" s="14"/>
      <c r="AK84" s="6">
        <f t="shared" si="2"/>
        <v>0</v>
      </c>
      <c r="AL84" s="163"/>
      <c r="AM84" s="12" t="str">
        <f>IF(O84=""," ",VLOOKUP(C84,'Ceiling - Project impl.'!$A$1:$F$202,5,FALSE))</f>
        <v xml:space="preserve"> </v>
      </c>
      <c r="AN84" s="13">
        <f t="shared" si="3"/>
        <v>0</v>
      </c>
      <c r="AO84" s="182">
        <f t="shared" si="17"/>
        <v>0</v>
      </c>
      <c r="AP84" s="14"/>
      <c r="AQ84" s="6">
        <f t="shared" si="4"/>
        <v>0</v>
      </c>
      <c r="AR84" s="163"/>
      <c r="AS84" s="12" t="str">
        <f>IF(S84=""," ",VLOOKUP(C84,'Ceiling - Project impl.'!$A$1:$F$202,6,FALSE))</f>
        <v xml:space="preserve"> </v>
      </c>
      <c r="AT84" s="13">
        <f t="shared" si="5"/>
        <v>0</v>
      </c>
      <c r="AU84" s="182">
        <f t="shared" si="18"/>
        <v>0</v>
      </c>
      <c r="AV84" s="136">
        <f t="shared" si="6"/>
        <v>0</v>
      </c>
      <c r="AW84" s="15">
        <f t="shared" si="19"/>
        <v>0</v>
      </c>
      <c r="AX84" s="183">
        <f t="shared" si="20"/>
        <v>0</v>
      </c>
      <c r="AY84" s="388"/>
      <c r="AZ84" s="388"/>
      <c r="BA84" s="388"/>
    </row>
    <row r="85" spans="1:53" x14ac:dyDescent="0.3">
      <c r="A85" s="71"/>
      <c r="B85" s="11" t="str">
        <f>IF(A85="","",VLOOKUP(A85,'II.Distribution of grant'!$A$6:$E$45,2,FALSE))</f>
        <v/>
      </c>
      <c r="C85" s="11" t="str">
        <f>IF(A85="","",VLOOKUP(A85,'II.Distribution of grant'!$A$6:$E$45,4,FALSE))</f>
        <v/>
      </c>
      <c r="D85" s="11" t="str">
        <f>IF(A85=""," ",VLOOKUP(C85,'Ceiling - Project impl.'!$A$1:$F$202,2,FALSE))</f>
        <v xml:space="preserve"> </v>
      </c>
      <c r="E85" s="6"/>
      <c r="F85" s="6"/>
      <c r="G85" s="6"/>
      <c r="H85" s="12" t="str">
        <f>IF(G85=""," ",VLOOKUP(C85,'Ceiling - Project impl.'!$A$1:$F$202,3,FALSE))</f>
        <v xml:space="preserve"> </v>
      </c>
      <c r="I85" s="13">
        <f t="shared" si="7"/>
        <v>0</v>
      </c>
      <c r="J85" s="14"/>
      <c r="K85" s="6"/>
      <c r="L85" s="12" t="str">
        <f>IF(K85=""," ",VLOOKUP(C85,'Ceiling - Project impl.'!$A$1:$F$202,4,FALSE))</f>
        <v xml:space="preserve"> </v>
      </c>
      <c r="M85" s="13">
        <f t="shared" si="8"/>
        <v>0</v>
      </c>
      <c r="N85" s="14"/>
      <c r="O85" s="6"/>
      <c r="P85" s="12" t="str">
        <f>IF(O85=""," ",VLOOKUP(C85,'Ceiling - Project impl.'!$A$1:$F$202,5,FALSE))</f>
        <v xml:space="preserve"> </v>
      </c>
      <c r="Q85" s="13">
        <f t="shared" si="9"/>
        <v>0</v>
      </c>
      <c r="R85" s="14"/>
      <c r="S85" s="6"/>
      <c r="T85" s="12" t="str">
        <f>IF(S85=""," ",VLOOKUP(C85,'Ceiling - Project impl.'!$A$1:$F$202,6,FALSE))</f>
        <v xml:space="preserve"> </v>
      </c>
      <c r="U85" s="13">
        <f t="shared" si="10"/>
        <v>0</v>
      </c>
      <c r="V85" s="136">
        <f t="shared" si="11"/>
        <v>0</v>
      </c>
      <c r="W85" s="15">
        <f t="shared" si="12"/>
        <v>0</v>
      </c>
      <c r="Y85" s="6">
        <f t="shared" si="13"/>
        <v>0</v>
      </c>
      <c r="Z85" s="163"/>
      <c r="AA85" s="12" t="str">
        <f>IF(G85=""," ",VLOOKUP(C85,'Ceiling - Project impl.'!$A$1:$F$202,3,FALSE))</f>
        <v xml:space="preserve"> </v>
      </c>
      <c r="AB85" s="13">
        <f t="shared" si="0"/>
        <v>0</v>
      </c>
      <c r="AC85" s="182">
        <f t="shared" si="14"/>
        <v>0</v>
      </c>
      <c r="AD85" s="14"/>
      <c r="AE85" s="6">
        <f t="shared" si="1"/>
        <v>0</v>
      </c>
      <c r="AF85" s="163"/>
      <c r="AG85" s="12" t="str">
        <f>IF(K85=""," ",VLOOKUP(C85,'Ceiling - Project impl.'!$A$1:$F$202,4,FALSE))</f>
        <v xml:space="preserve"> </v>
      </c>
      <c r="AH85" s="13">
        <f t="shared" si="15"/>
        <v>0</v>
      </c>
      <c r="AI85" s="182">
        <f t="shared" si="16"/>
        <v>0</v>
      </c>
      <c r="AJ85" s="14"/>
      <c r="AK85" s="6">
        <f t="shared" si="2"/>
        <v>0</v>
      </c>
      <c r="AL85" s="163"/>
      <c r="AM85" s="12" t="str">
        <f>IF(O85=""," ",VLOOKUP(C85,'Ceiling - Project impl.'!$A$1:$F$202,5,FALSE))</f>
        <v xml:space="preserve"> </v>
      </c>
      <c r="AN85" s="13">
        <f t="shared" si="3"/>
        <v>0</v>
      </c>
      <c r="AO85" s="182">
        <f t="shared" si="17"/>
        <v>0</v>
      </c>
      <c r="AP85" s="14"/>
      <c r="AQ85" s="6">
        <f t="shared" si="4"/>
        <v>0</v>
      </c>
      <c r="AR85" s="163"/>
      <c r="AS85" s="12" t="str">
        <f>IF(S85=""," ",VLOOKUP(C85,'Ceiling - Project impl.'!$A$1:$F$202,6,FALSE))</f>
        <v xml:space="preserve"> </v>
      </c>
      <c r="AT85" s="13">
        <f t="shared" si="5"/>
        <v>0</v>
      </c>
      <c r="AU85" s="182">
        <f t="shared" si="18"/>
        <v>0</v>
      </c>
      <c r="AV85" s="136">
        <f t="shared" si="6"/>
        <v>0</v>
      </c>
      <c r="AW85" s="15">
        <f t="shared" si="19"/>
        <v>0</v>
      </c>
      <c r="AX85" s="183">
        <f t="shared" si="20"/>
        <v>0</v>
      </c>
      <c r="AY85" s="388"/>
      <c r="AZ85" s="388"/>
      <c r="BA85" s="388"/>
    </row>
    <row r="86" spans="1:53" x14ac:dyDescent="0.3">
      <c r="A86" s="71"/>
      <c r="B86" s="11" t="str">
        <f>IF(A86="","",VLOOKUP(A86,'II.Distribution of grant'!$A$6:$E$45,2,FALSE))</f>
        <v/>
      </c>
      <c r="C86" s="11" t="str">
        <f>IF(A86="","",VLOOKUP(A86,'II.Distribution of grant'!$A$6:$E$45,4,FALSE))</f>
        <v/>
      </c>
      <c r="D86" s="11" t="str">
        <f>IF(A86=""," ",VLOOKUP(C86,'Ceiling - Project impl.'!$A$1:$F$202,2,FALSE))</f>
        <v xml:space="preserve"> </v>
      </c>
      <c r="E86" s="6"/>
      <c r="F86" s="6"/>
      <c r="G86" s="6"/>
      <c r="H86" s="12" t="str">
        <f>IF(G86=""," ",VLOOKUP(C86,'Ceiling - Project impl.'!$A$1:$F$202,3,FALSE))</f>
        <v xml:space="preserve"> </v>
      </c>
      <c r="I86" s="13">
        <f t="shared" si="7"/>
        <v>0</v>
      </c>
      <c r="J86" s="14"/>
      <c r="K86" s="6"/>
      <c r="L86" s="12" t="str">
        <f>IF(K86=""," ",VLOOKUP(C86,'Ceiling - Project impl.'!$A$1:$F$202,4,FALSE))</f>
        <v xml:space="preserve"> </v>
      </c>
      <c r="M86" s="13">
        <f t="shared" si="8"/>
        <v>0</v>
      </c>
      <c r="N86" s="14"/>
      <c r="O86" s="6"/>
      <c r="P86" s="12" t="str">
        <f>IF(O86=""," ",VLOOKUP(C86,'Ceiling - Project impl.'!$A$1:$F$202,5,FALSE))</f>
        <v xml:space="preserve"> </v>
      </c>
      <c r="Q86" s="13">
        <f t="shared" si="9"/>
        <v>0</v>
      </c>
      <c r="R86" s="14"/>
      <c r="S86" s="6"/>
      <c r="T86" s="12" t="str">
        <f>IF(S86=""," ",VLOOKUP(C86,'Ceiling - Project impl.'!$A$1:$F$202,6,FALSE))</f>
        <v xml:space="preserve"> </v>
      </c>
      <c r="U86" s="13">
        <f t="shared" si="10"/>
        <v>0</v>
      </c>
      <c r="V86" s="136">
        <f t="shared" si="11"/>
        <v>0</v>
      </c>
      <c r="W86" s="15">
        <f t="shared" si="12"/>
        <v>0</v>
      </c>
      <c r="Y86" s="6">
        <f t="shared" si="13"/>
        <v>0</v>
      </c>
      <c r="Z86" s="163"/>
      <c r="AA86" s="12" t="str">
        <f>IF(G86=""," ",VLOOKUP(C86,'Ceiling - Project impl.'!$A$1:$F$202,3,FALSE))</f>
        <v xml:space="preserve"> </v>
      </c>
      <c r="AB86" s="13">
        <f t="shared" si="0"/>
        <v>0</v>
      </c>
      <c r="AC86" s="182">
        <f t="shared" si="14"/>
        <v>0</v>
      </c>
      <c r="AD86" s="14"/>
      <c r="AE86" s="6">
        <f t="shared" si="1"/>
        <v>0</v>
      </c>
      <c r="AF86" s="163"/>
      <c r="AG86" s="12" t="str">
        <f>IF(K86=""," ",VLOOKUP(C86,'Ceiling - Project impl.'!$A$1:$F$202,4,FALSE))</f>
        <v xml:space="preserve"> </v>
      </c>
      <c r="AH86" s="13">
        <f t="shared" si="15"/>
        <v>0</v>
      </c>
      <c r="AI86" s="182">
        <f t="shared" si="16"/>
        <v>0</v>
      </c>
      <c r="AJ86" s="14"/>
      <c r="AK86" s="6">
        <f t="shared" si="2"/>
        <v>0</v>
      </c>
      <c r="AL86" s="163"/>
      <c r="AM86" s="12" t="str">
        <f>IF(O86=""," ",VLOOKUP(C86,'Ceiling - Project impl.'!$A$1:$F$202,5,FALSE))</f>
        <v xml:space="preserve"> </v>
      </c>
      <c r="AN86" s="13">
        <f t="shared" si="3"/>
        <v>0</v>
      </c>
      <c r="AO86" s="182">
        <f t="shared" si="17"/>
        <v>0</v>
      </c>
      <c r="AP86" s="14"/>
      <c r="AQ86" s="6">
        <f t="shared" si="4"/>
        <v>0</v>
      </c>
      <c r="AR86" s="163"/>
      <c r="AS86" s="12" t="str">
        <f>IF(S86=""," ",VLOOKUP(C86,'Ceiling - Project impl.'!$A$1:$F$202,6,FALSE))</f>
        <v xml:space="preserve"> </v>
      </c>
      <c r="AT86" s="13">
        <f t="shared" si="5"/>
        <v>0</v>
      </c>
      <c r="AU86" s="182">
        <f t="shared" si="18"/>
        <v>0</v>
      </c>
      <c r="AV86" s="136">
        <f t="shared" si="6"/>
        <v>0</v>
      </c>
      <c r="AW86" s="15">
        <f t="shared" si="19"/>
        <v>0</v>
      </c>
      <c r="AX86" s="183">
        <f t="shared" si="20"/>
        <v>0</v>
      </c>
      <c r="AY86" s="388"/>
      <c r="AZ86" s="388"/>
      <c r="BA86" s="388"/>
    </row>
    <row r="87" spans="1:53" x14ac:dyDescent="0.3">
      <c r="A87" s="71"/>
      <c r="B87" s="11" t="str">
        <f>IF(A87="","",VLOOKUP(A87,'II.Distribution of grant'!$A$6:$E$45,2,FALSE))</f>
        <v/>
      </c>
      <c r="C87" s="11" t="str">
        <f>IF(A87="","",VLOOKUP(A87,'II.Distribution of grant'!$A$6:$E$45,4,FALSE))</f>
        <v/>
      </c>
      <c r="D87" s="11" t="str">
        <f>IF(A87=""," ",VLOOKUP(C87,'Ceiling - Project impl.'!$A$1:$F$202,2,FALSE))</f>
        <v xml:space="preserve"> </v>
      </c>
      <c r="E87" s="6"/>
      <c r="F87" s="6"/>
      <c r="G87" s="6"/>
      <c r="H87" s="12" t="str">
        <f>IF(G87=""," ",VLOOKUP(C87,'Ceiling - Project impl.'!$A$1:$F$202,3,FALSE))</f>
        <v xml:space="preserve"> </v>
      </c>
      <c r="I87" s="13">
        <f t="shared" si="7"/>
        <v>0</v>
      </c>
      <c r="J87" s="14"/>
      <c r="K87" s="6"/>
      <c r="L87" s="12" t="str">
        <f>IF(K87=""," ",VLOOKUP(C87,'Ceiling - Project impl.'!$A$1:$F$202,4,FALSE))</f>
        <v xml:space="preserve"> </v>
      </c>
      <c r="M87" s="13">
        <f t="shared" si="8"/>
        <v>0</v>
      </c>
      <c r="N87" s="14"/>
      <c r="O87" s="6"/>
      <c r="P87" s="12" t="str">
        <f>IF(O87=""," ",VLOOKUP(C87,'Ceiling - Project impl.'!$A$1:$F$202,5,FALSE))</f>
        <v xml:space="preserve"> </v>
      </c>
      <c r="Q87" s="13">
        <f t="shared" si="9"/>
        <v>0</v>
      </c>
      <c r="R87" s="14"/>
      <c r="S87" s="6"/>
      <c r="T87" s="12" t="str">
        <f>IF(S87=""," ",VLOOKUP(C87,'Ceiling - Project impl.'!$A$1:$F$202,6,FALSE))</f>
        <v xml:space="preserve"> </v>
      </c>
      <c r="U87" s="13">
        <f t="shared" si="10"/>
        <v>0</v>
      </c>
      <c r="V87" s="136">
        <f t="shared" si="11"/>
        <v>0</v>
      </c>
      <c r="W87" s="15">
        <f t="shared" si="12"/>
        <v>0</v>
      </c>
      <c r="Y87" s="6">
        <f t="shared" si="13"/>
        <v>0</v>
      </c>
      <c r="Z87" s="163"/>
      <c r="AA87" s="12" t="str">
        <f>IF(G87=""," ",VLOOKUP(C87,'Ceiling - Project impl.'!$A$1:$F$202,3,FALSE))</f>
        <v xml:space="preserve"> </v>
      </c>
      <c r="AB87" s="13">
        <f t="shared" si="0"/>
        <v>0</v>
      </c>
      <c r="AC87" s="182">
        <f t="shared" si="14"/>
        <v>0</v>
      </c>
      <c r="AD87" s="14"/>
      <c r="AE87" s="6">
        <f t="shared" si="1"/>
        <v>0</v>
      </c>
      <c r="AF87" s="163"/>
      <c r="AG87" s="12" t="str">
        <f>IF(K87=""," ",VLOOKUP(C87,'Ceiling - Project impl.'!$A$1:$F$202,4,FALSE))</f>
        <v xml:space="preserve"> </v>
      </c>
      <c r="AH87" s="13">
        <f t="shared" si="15"/>
        <v>0</v>
      </c>
      <c r="AI87" s="182">
        <f t="shared" si="16"/>
        <v>0</v>
      </c>
      <c r="AJ87" s="14"/>
      <c r="AK87" s="6">
        <f t="shared" si="2"/>
        <v>0</v>
      </c>
      <c r="AL87" s="163"/>
      <c r="AM87" s="12" t="str">
        <f>IF(O87=""," ",VLOOKUP(C87,'Ceiling - Project impl.'!$A$1:$F$202,5,FALSE))</f>
        <v xml:space="preserve"> </v>
      </c>
      <c r="AN87" s="13">
        <f t="shared" si="3"/>
        <v>0</v>
      </c>
      <c r="AO87" s="182">
        <f t="shared" si="17"/>
        <v>0</v>
      </c>
      <c r="AP87" s="14"/>
      <c r="AQ87" s="6">
        <f t="shared" si="4"/>
        <v>0</v>
      </c>
      <c r="AR87" s="163"/>
      <c r="AS87" s="12" t="str">
        <f>IF(S87=""," ",VLOOKUP(C87,'Ceiling - Project impl.'!$A$1:$F$202,6,FALSE))</f>
        <v xml:space="preserve"> </v>
      </c>
      <c r="AT87" s="13">
        <f t="shared" si="5"/>
        <v>0</v>
      </c>
      <c r="AU87" s="182">
        <f t="shared" si="18"/>
        <v>0</v>
      </c>
      <c r="AV87" s="136">
        <f t="shared" si="6"/>
        <v>0</v>
      </c>
      <c r="AW87" s="15">
        <f t="shared" si="19"/>
        <v>0</v>
      </c>
      <c r="AX87" s="183">
        <f t="shared" si="20"/>
        <v>0</v>
      </c>
      <c r="AY87" s="388"/>
      <c r="AZ87" s="388"/>
      <c r="BA87" s="388"/>
    </row>
    <row r="88" spans="1:53" x14ac:dyDescent="0.3">
      <c r="A88" s="71"/>
      <c r="B88" s="11" t="str">
        <f>IF(A88="","",VLOOKUP(A88,'II.Distribution of grant'!$A$6:$E$45,2,FALSE))</f>
        <v/>
      </c>
      <c r="C88" s="11" t="str">
        <f>IF(A88="","",VLOOKUP(A88,'II.Distribution of grant'!$A$6:$E$45,4,FALSE))</f>
        <v/>
      </c>
      <c r="D88" s="11" t="str">
        <f>IF(A88=""," ",VLOOKUP(C88,'Ceiling - Project impl.'!$A$1:$F$202,2,FALSE))</f>
        <v xml:space="preserve"> </v>
      </c>
      <c r="E88" s="6"/>
      <c r="F88" s="6"/>
      <c r="G88" s="6"/>
      <c r="H88" s="12" t="str">
        <f>IF(G88=""," ",VLOOKUP(C88,'Ceiling - Project impl.'!$A$1:$F$202,3,FALSE))</f>
        <v xml:space="preserve"> </v>
      </c>
      <c r="I88" s="13">
        <f t="shared" si="7"/>
        <v>0</v>
      </c>
      <c r="J88" s="14"/>
      <c r="K88" s="6"/>
      <c r="L88" s="12" t="str">
        <f>IF(K88=""," ",VLOOKUP(C88,'Ceiling - Project impl.'!$A$1:$F$202,4,FALSE))</f>
        <v xml:space="preserve"> </v>
      </c>
      <c r="M88" s="13">
        <f t="shared" si="8"/>
        <v>0</v>
      </c>
      <c r="N88" s="14"/>
      <c r="O88" s="6"/>
      <c r="P88" s="12" t="str">
        <f>IF(O88=""," ",VLOOKUP(C88,'Ceiling - Project impl.'!$A$1:$F$202,5,FALSE))</f>
        <v xml:space="preserve"> </v>
      </c>
      <c r="Q88" s="13">
        <f t="shared" si="9"/>
        <v>0</v>
      </c>
      <c r="R88" s="14"/>
      <c r="S88" s="6"/>
      <c r="T88" s="12" t="str">
        <f>IF(S88=""," ",VLOOKUP(C88,'Ceiling - Project impl.'!$A$1:$F$202,6,FALSE))</f>
        <v xml:space="preserve"> </v>
      </c>
      <c r="U88" s="13">
        <f t="shared" si="10"/>
        <v>0</v>
      </c>
      <c r="V88" s="136">
        <f t="shared" si="11"/>
        <v>0</v>
      </c>
      <c r="W88" s="15">
        <f t="shared" si="12"/>
        <v>0</v>
      </c>
      <c r="Y88" s="6">
        <f t="shared" si="13"/>
        <v>0</v>
      </c>
      <c r="Z88" s="163"/>
      <c r="AA88" s="12" t="str">
        <f>IF(G88=""," ",VLOOKUP(C88,'Ceiling - Project impl.'!$A$1:$F$202,3,FALSE))</f>
        <v xml:space="preserve"> </v>
      </c>
      <c r="AB88" s="13">
        <f t="shared" si="0"/>
        <v>0</v>
      </c>
      <c r="AC88" s="182">
        <f t="shared" si="14"/>
        <v>0</v>
      </c>
      <c r="AD88" s="14"/>
      <c r="AE88" s="6">
        <f t="shared" si="1"/>
        <v>0</v>
      </c>
      <c r="AF88" s="163"/>
      <c r="AG88" s="12" t="str">
        <f>IF(K88=""," ",VLOOKUP(C88,'Ceiling - Project impl.'!$A$1:$F$202,4,FALSE))</f>
        <v xml:space="preserve"> </v>
      </c>
      <c r="AH88" s="13">
        <f t="shared" si="15"/>
        <v>0</v>
      </c>
      <c r="AI88" s="182">
        <f t="shared" si="16"/>
        <v>0</v>
      </c>
      <c r="AJ88" s="14"/>
      <c r="AK88" s="6">
        <f t="shared" si="2"/>
        <v>0</v>
      </c>
      <c r="AL88" s="163"/>
      <c r="AM88" s="12" t="str">
        <f>IF(O88=""," ",VLOOKUP(C88,'Ceiling - Project impl.'!$A$1:$F$202,5,FALSE))</f>
        <v xml:space="preserve"> </v>
      </c>
      <c r="AN88" s="13">
        <f t="shared" si="3"/>
        <v>0</v>
      </c>
      <c r="AO88" s="182">
        <f t="shared" si="17"/>
        <v>0</v>
      </c>
      <c r="AP88" s="14"/>
      <c r="AQ88" s="6">
        <f t="shared" si="4"/>
        <v>0</v>
      </c>
      <c r="AR88" s="163"/>
      <c r="AS88" s="12" t="str">
        <f>IF(S88=""," ",VLOOKUP(C88,'Ceiling - Project impl.'!$A$1:$F$202,6,FALSE))</f>
        <v xml:space="preserve"> </v>
      </c>
      <c r="AT88" s="13">
        <f t="shared" si="5"/>
        <v>0</v>
      </c>
      <c r="AU88" s="182">
        <f t="shared" si="18"/>
        <v>0</v>
      </c>
      <c r="AV88" s="136">
        <f t="shared" si="6"/>
        <v>0</v>
      </c>
      <c r="AW88" s="15">
        <f t="shared" si="19"/>
        <v>0</v>
      </c>
      <c r="AX88" s="183">
        <f t="shared" si="20"/>
        <v>0</v>
      </c>
      <c r="AY88" s="388"/>
      <c r="AZ88" s="388"/>
      <c r="BA88" s="388"/>
    </row>
    <row r="89" spans="1:53" x14ac:dyDescent="0.3">
      <c r="A89" s="71"/>
      <c r="B89" s="11" t="str">
        <f>IF(A89="","",VLOOKUP(A89,'II.Distribution of grant'!$A$6:$E$45,2,FALSE))</f>
        <v/>
      </c>
      <c r="C89" s="11" t="str">
        <f>IF(A89="","",VLOOKUP(A89,'II.Distribution of grant'!$A$6:$E$45,4,FALSE))</f>
        <v/>
      </c>
      <c r="D89" s="11" t="str">
        <f>IF(A89=""," ",VLOOKUP(C89,'Ceiling - Project impl.'!$A$1:$F$202,2,FALSE))</f>
        <v xml:space="preserve"> </v>
      </c>
      <c r="E89" s="6"/>
      <c r="F89" s="6"/>
      <c r="G89" s="6"/>
      <c r="H89" s="12" t="str">
        <f>IF(G89=""," ",VLOOKUP(C89,'Ceiling - Project impl.'!$A$1:$F$202,3,FALSE))</f>
        <v xml:space="preserve"> </v>
      </c>
      <c r="I89" s="13">
        <f t="shared" si="7"/>
        <v>0</v>
      </c>
      <c r="J89" s="14"/>
      <c r="K89" s="6"/>
      <c r="L89" s="12" t="str">
        <f>IF(K89=""," ",VLOOKUP(C89,'Ceiling - Project impl.'!$A$1:$F$202,4,FALSE))</f>
        <v xml:space="preserve"> </v>
      </c>
      <c r="M89" s="13">
        <f t="shared" si="8"/>
        <v>0</v>
      </c>
      <c r="N89" s="14"/>
      <c r="O89" s="6"/>
      <c r="P89" s="12" t="str">
        <f>IF(O89=""," ",VLOOKUP(C89,'Ceiling - Project impl.'!$A$1:$F$202,5,FALSE))</f>
        <v xml:space="preserve"> </v>
      </c>
      <c r="Q89" s="13">
        <f t="shared" si="9"/>
        <v>0</v>
      </c>
      <c r="R89" s="14"/>
      <c r="S89" s="6"/>
      <c r="T89" s="12" t="str">
        <f>IF(S89=""," ",VLOOKUP(C89,'Ceiling - Project impl.'!$A$1:$F$202,6,FALSE))</f>
        <v xml:space="preserve"> </v>
      </c>
      <c r="U89" s="13">
        <f t="shared" si="10"/>
        <v>0</v>
      </c>
      <c r="V89" s="136">
        <f t="shared" si="11"/>
        <v>0</v>
      </c>
      <c r="W89" s="15">
        <f t="shared" si="12"/>
        <v>0</v>
      </c>
      <c r="Y89" s="6">
        <f t="shared" si="13"/>
        <v>0</v>
      </c>
      <c r="Z89" s="163"/>
      <c r="AA89" s="12" t="str">
        <f>IF(G89=""," ",VLOOKUP(C89,'Ceiling - Project impl.'!$A$1:$F$202,3,FALSE))</f>
        <v xml:space="preserve"> </v>
      </c>
      <c r="AB89" s="13">
        <f t="shared" si="0"/>
        <v>0</v>
      </c>
      <c r="AC89" s="182">
        <f t="shared" si="14"/>
        <v>0</v>
      </c>
      <c r="AD89" s="14"/>
      <c r="AE89" s="6">
        <f t="shared" si="1"/>
        <v>0</v>
      </c>
      <c r="AF89" s="163"/>
      <c r="AG89" s="12" t="str">
        <f>IF(K89=""," ",VLOOKUP(C89,'Ceiling - Project impl.'!$A$1:$F$202,4,FALSE))</f>
        <v xml:space="preserve"> </v>
      </c>
      <c r="AH89" s="13">
        <f t="shared" si="15"/>
        <v>0</v>
      </c>
      <c r="AI89" s="182">
        <f t="shared" si="16"/>
        <v>0</v>
      </c>
      <c r="AJ89" s="14"/>
      <c r="AK89" s="6">
        <f t="shared" si="2"/>
        <v>0</v>
      </c>
      <c r="AL89" s="163"/>
      <c r="AM89" s="12" t="str">
        <f>IF(O89=""," ",VLOOKUP(C89,'Ceiling - Project impl.'!$A$1:$F$202,5,FALSE))</f>
        <v xml:space="preserve"> </v>
      </c>
      <c r="AN89" s="13">
        <f t="shared" si="3"/>
        <v>0</v>
      </c>
      <c r="AO89" s="182">
        <f t="shared" si="17"/>
        <v>0</v>
      </c>
      <c r="AP89" s="14"/>
      <c r="AQ89" s="6">
        <f t="shared" si="4"/>
        <v>0</v>
      </c>
      <c r="AR89" s="163"/>
      <c r="AS89" s="12" t="str">
        <f>IF(S89=""," ",VLOOKUP(C89,'Ceiling - Project impl.'!$A$1:$F$202,6,FALSE))</f>
        <v xml:space="preserve"> </v>
      </c>
      <c r="AT89" s="13">
        <f t="shared" si="5"/>
        <v>0</v>
      </c>
      <c r="AU89" s="182">
        <f t="shared" si="18"/>
        <v>0</v>
      </c>
      <c r="AV89" s="136">
        <f t="shared" si="6"/>
        <v>0</v>
      </c>
      <c r="AW89" s="15">
        <f t="shared" si="19"/>
        <v>0</v>
      </c>
      <c r="AX89" s="183">
        <f t="shared" si="20"/>
        <v>0</v>
      </c>
      <c r="AY89" s="388"/>
      <c r="AZ89" s="388"/>
      <c r="BA89" s="388"/>
    </row>
    <row r="90" spans="1:53" x14ac:dyDescent="0.3">
      <c r="A90" s="71"/>
      <c r="B90" s="11" t="str">
        <f>IF(A90="","",VLOOKUP(A90,'II.Distribution of grant'!$A$6:$E$45,2,FALSE))</f>
        <v/>
      </c>
      <c r="C90" s="11" t="str">
        <f>IF(A90="","",VLOOKUP(A90,'II.Distribution of grant'!$A$6:$E$45,4,FALSE))</f>
        <v/>
      </c>
      <c r="D90" s="11" t="str">
        <f>IF(A90=""," ",VLOOKUP(C90,'Ceiling - Project impl.'!$A$1:$F$202,2,FALSE))</f>
        <v xml:space="preserve"> </v>
      </c>
      <c r="E90" s="6"/>
      <c r="F90" s="6"/>
      <c r="G90" s="6"/>
      <c r="H90" s="12" t="str">
        <f>IF(G90=""," ",VLOOKUP(C90,'Ceiling - Project impl.'!$A$1:$F$202,3,FALSE))</f>
        <v xml:space="preserve"> </v>
      </c>
      <c r="I90" s="13">
        <f t="shared" si="7"/>
        <v>0</v>
      </c>
      <c r="J90" s="14"/>
      <c r="K90" s="6"/>
      <c r="L90" s="12" t="str">
        <f>IF(K90=""," ",VLOOKUP(C90,'Ceiling - Project impl.'!$A$1:$F$202,4,FALSE))</f>
        <v xml:space="preserve"> </v>
      </c>
      <c r="M90" s="13">
        <f t="shared" si="8"/>
        <v>0</v>
      </c>
      <c r="N90" s="14"/>
      <c r="O90" s="6"/>
      <c r="P90" s="12" t="str">
        <f>IF(O90=""," ",VLOOKUP(C90,'Ceiling - Project impl.'!$A$1:$F$202,5,FALSE))</f>
        <v xml:space="preserve"> </v>
      </c>
      <c r="Q90" s="13">
        <f t="shared" si="9"/>
        <v>0</v>
      </c>
      <c r="R90" s="14"/>
      <c r="S90" s="6"/>
      <c r="T90" s="12" t="str">
        <f>IF(S90=""," ",VLOOKUP(C90,'Ceiling - Project impl.'!$A$1:$F$202,6,FALSE))</f>
        <v xml:space="preserve"> </v>
      </c>
      <c r="U90" s="13">
        <f t="shared" si="10"/>
        <v>0</v>
      </c>
      <c r="V90" s="136">
        <f t="shared" si="11"/>
        <v>0</v>
      </c>
      <c r="W90" s="15">
        <f t="shared" si="12"/>
        <v>0</v>
      </c>
      <c r="Y90" s="6">
        <f t="shared" si="13"/>
        <v>0</v>
      </c>
      <c r="Z90" s="163"/>
      <c r="AA90" s="12" t="str">
        <f>IF(G90=""," ",VLOOKUP(C90,'Ceiling - Project impl.'!$A$1:$F$202,3,FALSE))</f>
        <v xml:space="preserve"> </v>
      </c>
      <c r="AB90" s="13">
        <f t="shared" si="0"/>
        <v>0</v>
      </c>
      <c r="AC90" s="182">
        <f t="shared" si="14"/>
        <v>0</v>
      </c>
      <c r="AD90" s="14"/>
      <c r="AE90" s="6">
        <f t="shared" si="1"/>
        <v>0</v>
      </c>
      <c r="AF90" s="163"/>
      <c r="AG90" s="12" t="str">
        <f>IF(K90=""," ",VLOOKUP(C90,'Ceiling - Project impl.'!$A$1:$F$202,4,FALSE))</f>
        <v xml:space="preserve"> </v>
      </c>
      <c r="AH90" s="13">
        <f t="shared" si="15"/>
        <v>0</v>
      </c>
      <c r="AI90" s="182">
        <f t="shared" si="16"/>
        <v>0</v>
      </c>
      <c r="AJ90" s="14"/>
      <c r="AK90" s="6">
        <f t="shared" si="2"/>
        <v>0</v>
      </c>
      <c r="AL90" s="163"/>
      <c r="AM90" s="12" t="str">
        <f>IF(O90=""," ",VLOOKUP(C90,'Ceiling - Project impl.'!$A$1:$F$202,5,FALSE))</f>
        <v xml:space="preserve"> </v>
      </c>
      <c r="AN90" s="13">
        <f t="shared" si="3"/>
        <v>0</v>
      </c>
      <c r="AO90" s="182">
        <f t="shared" si="17"/>
        <v>0</v>
      </c>
      <c r="AP90" s="14"/>
      <c r="AQ90" s="6">
        <f t="shared" si="4"/>
        <v>0</v>
      </c>
      <c r="AR90" s="163"/>
      <c r="AS90" s="12" t="str">
        <f>IF(S90=""," ",VLOOKUP(C90,'Ceiling - Project impl.'!$A$1:$F$202,6,FALSE))</f>
        <v xml:space="preserve"> </v>
      </c>
      <c r="AT90" s="13">
        <f t="shared" si="5"/>
        <v>0</v>
      </c>
      <c r="AU90" s="182">
        <f t="shared" si="18"/>
        <v>0</v>
      </c>
      <c r="AV90" s="136">
        <f t="shared" si="6"/>
        <v>0</v>
      </c>
      <c r="AW90" s="15">
        <f t="shared" si="19"/>
        <v>0</v>
      </c>
      <c r="AX90" s="183">
        <f t="shared" si="20"/>
        <v>0</v>
      </c>
      <c r="AY90" s="388"/>
      <c r="AZ90" s="388"/>
      <c r="BA90" s="388"/>
    </row>
    <row r="91" spans="1:53" x14ac:dyDescent="0.3">
      <c r="A91" s="71"/>
      <c r="B91" s="11" t="str">
        <f>IF(A91="","",VLOOKUP(A91,'II.Distribution of grant'!$A$6:$E$45,2,FALSE))</f>
        <v/>
      </c>
      <c r="C91" s="11" t="str">
        <f>IF(A91="","",VLOOKUP(A91,'II.Distribution of grant'!$A$6:$E$45,4,FALSE))</f>
        <v/>
      </c>
      <c r="D91" s="11" t="str">
        <f>IF(A91=""," ",VLOOKUP(C91,'Ceiling - Project impl.'!$A$1:$F$202,2,FALSE))</f>
        <v xml:space="preserve"> </v>
      </c>
      <c r="E91" s="6"/>
      <c r="F91" s="6"/>
      <c r="G91" s="6"/>
      <c r="H91" s="12" t="str">
        <f>IF(G91=""," ",VLOOKUP(C91,'Ceiling - Project impl.'!$A$1:$F$202,3,FALSE))</f>
        <v xml:space="preserve"> </v>
      </c>
      <c r="I91" s="13">
        <f t="shared" si="7"/>
        <v>0</v>
      </c>
      <c r="J91" s="14"/>
      <c r="K91" s="6"/>
      <c r="L91" s="12" t="str">
        <f>IF(K91=""," ",VLOOKUP(C91,'Ceiling - Project impl.'!$A$1:$F$202,4,FALSE))</f>
        <v xml:space="preserve"> </v>
      </c>
      <c r="M91" s="13">
        <f t="shared" si="8"/>
        <v>0</v>
      </c>
      <c r="N91" s="14"/>
      <c r="O91" s="6"/>
      <c r="P91" s="12" t="str">
        <f>IF(O91=""," ",VLOOKUP(C91,'Ceiling - Project impl.'!$A$1:$F$202,5,FALSE))</f>
        <v xml:space="preserve"> </v>
      </c>
      <c r="Q91" s="13">
        <f t="shared" si="9"/>
        <v>0</v>
      </c>
      <c r="R91" s="14"/>
      <c r="S91" s="6"/>
      <c r="T91" s="12" t="str">
        <f>IF(S91=""," ",VLOOKUP(C91,'Ceiling - Project impl.'!$A$1:$F$202,6,FALSE))</f>
        <v xml:space="preserve"> </v>
      </c>
      <c r="U91" s="13">
        <f t="shared" si="10"/>
        <v>0</v>
      </c>
      <c r="V91" s="136">
        <f t="shared" si="11"/>
        <v>0</v>
      </c>
      <c r="W91" s="15">
        <f t="shared" si="12"/>
        <v>0</v>
      </c>
      <c r="Y91" s="6">
        <f t="shared" si="13"/>
        <v>0</v>
      </c>
      <c r="Z91" s="163"/>
      <c r="AA91" s="12" t="str">
        <f>IF(G91=""," ",VLOOKUP(C91,'Ceiling - Project impl.'!$A$1:$F$202,3,FALSE))</f>
        <v xml:space="preserve"> </v>
      </c>
      <c r="AB91" s="13">
        <f t="shared" ref="AB91:AB110" si="21">IFERROR((Y91-Z91)*AA91,0)</f>
        <v>0</v>
      </c>
      <c r="AC91" s="182">
        <f t="shared" si="14"/>
        <v>0</v>
      </c>
      <c r="AD91" s="14"/>
      <c r="AE91" s="6">
        <f t="shared" ref="AE91:AE110" si="22">+K91</f>
        <v>0</v>
      </c>
      <c r="AF91" s="163"/>
      <c r="AG91" s="12" t="str">
        <f>IF(K91=""," ",VLOOKUP(C91,'Ceiling - Project impl.'!$A$1:$F$202,4,FALSE))</f>
        <v xml:space="preserve"> </v>
      </c>
      <c r="AH91" s="13">
        <f t="shared" si="15"/>
        <v>0</v>
      </c>
      <c r="AI91" s="182">
        <f t="shared" si="16"/>
        <v>0</v>
      </c>
      <c r="AJ91" s="14"/>
      <c r="AK91" s="6">
        <f t="shared" ref="AK91:AK110" si="23">+O91</f>
        <v>0</v>
      </c>
      <c r="AL91" s="163"/>
      <c r="AM91" s="12" t="str">
        <f>IF(O91=""," ",VLOOKUP(C91,'Ceiling - Project impl.'!$A$1:$F$202,5,FALSE))</f>
        <v xml:space="preserve"> </v>
      </c>
      <c r="AN91" s="13">
        <f t="shared" ref="AN91:AN110" si="24">IFERROR((AK91-AL91)*AM91,0)</f>
        <v>0</v>
      </c>
      <c r="AO91" s="182">
        <f t="shared" si="17"/>
        <v>0</v>
      </c>
      <c r="AP91" s="14"/>
      <c r="AQ91" s="6">
        <f t="shared" ref="AQ91:AQ110" si="25">+S91</f>
        <v>0</v>
      </c>
      <c r="AR91" s="163"/>
      <c r="AS91" s="12" t="str">
        <f>IF(S91=""," ",VLOOKUP(C91,'Ceiling - Project impl.'!$A$1:$F$202,6,FALSE))</f>
        <v xml:space="preserve"> </v>
      </c>
      <c r="AT91" s="13">
        <f t="shared" ref="AT91:AT110" si="26">IFERROR((AQ91-AR91)*AS91,0)</f>
        <v>0</v>
      </c>
      <c r="AU91" s="182">
        <f t="shared" si="18"/>
        <v>0</v>
      </c>
      <c r="AV91" s="136">
        <f t="shared" ref="AV91:AV110" si="27">+AQ91+AK91+AE91+Y91</f>
        <v>0</v>
      </c>
      <c r="AW91" s="15">
        <f t="shared" si="19"/>
        <v>0</v>
      </c>
      <c r="AX91" s="183">
        <f t="shared" si="20"/>
        <v>0</v>
      </c>
      <c r="AY91" s="388"/>
      <c r="AZ91" s="388"/>
      <c r="BA91" s="388"/>
    </row>
    <row r="92" spans="1:53" x14ac:dyDescent="0.3">
      <c r="A92" s="71"/>
      <c r="B92" s="11" t="str">
        <f>IF(A92="","",VLOOKUP(A92,'II.Distribution of grant'!$A$6:$E$45,2,FALSE))</f>
        <v/>
      </c>
      <c r="C92" s="11" t="str">
        <f>IF(A92="","",VLOOKUP(A92,'II.Distribution of grant'!$A$6:$E$45,4,FALSE))</f>
        <v/>
      </c>
      <c r="D92" s="11" t="str">
        <f>IF(A92=""," ",VLOOKUP(C92,'Ceiling - Project impl.'!$A$1:$F$202,2,FALSE))</f>
        <v xml:space="preserve"> </v>
      </c>
      <c r="E92" s="6"/>
      <c r="F92" s="6"/>
      <c r="G92" s="6"/>
      <c r="H92" s="12" t="str">
        <f>IF(G92=""," ",VLOOKUP(C92,'Ceiling - Project impl.'!$A$1:$F$202,3,FALSE))</f>
        <v xml:space="preserve"> </v>
      </c>
      <c r="I92" s="13">
        <f t="shared" ref="I92:I110" si="28">IFERROR(+G92*H92,0)</f>
        <v>0</v>
      </c>
      <c r="J92" s="14"/>
      <c r="K92" s="6"/>
      <c r="L92" s="12" t="str">
        <f>IF(K92=""," ",VLOOKUP(C92,'Ceiling - Project impl.'!$A$1:$F$202,4,FALSE))</f>
        <v xml:space="preserve"> </v>
      </c>
      <c r="M92" s="13">
        <f t="shared" ref="M92:M110" si="29">IFERROR(+K92*L92,)</f>
        <v>0</v>
      </c>
      <c r="N92" s="14"/>
      <c r="O92" s="6"/>
      <c r="P92" s="12" t="str">
        <f>IF(O92=""," ",VLOOKUP(C92,'Ceiling - Project impl.'!$A$1:$F$202,5,FALSE))</f>
        <v xml:space="preserve"> </v>
      </c>
      <c r="Q92" s="13">
        <f t="shared" ref="Q92:Q110" si="30">IFERROR(+O92*P92,0)</f>
        <v>0</v>
      </c>
      <c r="R92" s="14"/>
      <c r="S92" s="6"/>
      <c r="T92" s="12" t="str">
        <f>IF(S92=""," ",VLOOKUP(C92,'Ceiling - Project impl.'!$A$1:$F$202,6,FALSE))</f>
        <v xml:space="preserve"> </v>
      </c>
      <c r="U92" s="13">
        <f t="shared" ref="U92:U110" si="31">IFERROR(+S92*T92,0)</f>
        <v>0</v>
      </c>
      <c r="V92" s="136">
        <f t="shared" ref="V92:V110" si="32">+S92+O92+K92+G92</f>
        <v>0</v>
      </c>
      <c r="W92" s="15">
        <f t="shared" ref="W92:W110" si="33">IFERROR(+U92+Q92+M92+I92,0)</f>
        <v>0</v>
      </c>
      <c r="Y92" s="6">
        <f t="shared" ref="Y92:Y110" si="34">+G92</f>
        <v>0</v>
      </c>
      <c r="Z92" s="163"/>
      <c r="AA92" s="12" t="str">
        <f>IF(G92=""," ",VLOOKUP(C92,'Ceiling - Project impl.'!$A$1:$F$202,3,FALSE))</f>
        <v xml:space="preserve"> </v>
      </c>
      <c r="AB92" s="13">
        <f t="shared" si="21"/>
        <v>0</v>
      </c>
      <c r="AC92" s="182">
        <f t="shared" ref="AC92:AC110" si="35">+I92-AB92</f>
        <v>0</v>
      </c>
      <c r="AD92" s="14"/>
      <c r="AE92" s="6">
        <f t="shared" si="22"/>
        <v>0</v>
      </c>
      <c r="AF92" s="163"/>
      <c r="AG92" s="12" t="str">
        <f>IF(K92=""," ",VLOOKUP(C92,'Ceiling - Project impl.'!$A$1:$F$202,4,FALSE))</f>
        <v xml:space="preserve"> </v>
      </c>
      <c r="AH92" s="13">
        <f t="shared" ref="AH92:AH110" si="36">IFERROR((AE92-AF92)*AG92,)</f>
        <v>0</v>
      </c>
      <c r="AI92" s="182">
        <f t="shared" ref="AI92:AI110" si="37">+M92-AH92</f>
        <v>0</v>
      </c>
      <c r="AJ92" s="14"/>
      <c r="AK92" s="6">
        <f t="shared" si="23"/>
        <v>0</v>
      </c>
      <c r="AL92" s="163"/>
      <c r="AM92" s="12" t="str">
        <f>IF(O92=""," ",VLOOKUP(C92,'Ceiling - Project impl.'!$A$1:$F$202,5,FALSE))</f>
        <v xml:space="preserve"> </v>
      </c>
      <c r="AN92" s="13">
        <f t="shared" si="24"/>
        <v>0</v>
      </c>
      <c r="AO92" s="182">
        <f t="shared" ref="AO92:AO110" si="38">+Q92-AN92</f>
        <v>0</v>
      </c>
      <c r="AP92" s="14"/>
      <c r="AQ92" s="6">
        <f t="shared" si="25"/>
        <v>0</v>
      </c>
      <c r="AR92" s="163"/>
      <c r="AS92" s="12" t="str">
        <f>IF(S92=""," ",VLOOKUP(C92,'Ceiling - Project impl.'!$A$1:$F$202,6,FALSE))</f>
        <v xml:space="preserve"> </v>
      </c>
      <c r="AT92" s="13">
        <f t="shared" si="26"/>
        <v>0</v>
      </c>
      <c r="AU92" s="182">
        <f t="shared" ref="AU92:AU110" si="39">+U92-AT92</f>
        <v>0</v>
      </c>
      <c r="AV92" s="136">
        <f t="shared" si="27"/>
        <v>0</v>
      </c>
      <c r="AW92" s="15">
        <f t="shared" ref="AW92:AW110" si="40">IFERROR(+AT92+AN92+AH92+AB92,0)</f>
        <v>0</v>
      </c>
      <c r="AX92" s="183">
        <f t="shared" ref="AX92:AX110" si="41">+AC92+AI92+AO92+AU92</f>
        <v>0</v>
      </c>
      <c r="AY92" s="388"/>
      <c r="AZ92" s="388"/>
      <c r="BA92" s="388"/>
    </row>
    <row r="93" spans="1:53" x14ac:dyDescent="0.3">
      <c r="A93" s="71"/>
      <c r="B93" s="11" t="str">
        <f>IF(A93="","",VLOOKUP(A93,'II.Distribution of grant'!$A$6:$E$45,2,FALSE))</f>
        <v/>
      </c>
      <c r="C93" s="11" t="str">
        <f>IF(A93="","",VLOOKUP(A93,'II.Distribution of grant'!$A$6:$E$45,4,FALSE))</f>
        <v/>
      </c>
      <c r="D93" s="11" t="str">
        <f>IF(A93=""," ",VLOOKUP(C93,'Ceiling - Project impl.'!$A$1:$F$202,2,FALSE))</f>
        <v xml:space="preserve"> </v>
      </c>
      <c r="E93" s="6"/>
      <c r="F93" s="6"/>
      <c r="G93" s="6"/>
      <c r="H93" s="12" t="str">
        <f>IF(G93=""," ",VLOOKUP(C93,'Ceiling - Project impl.'!$A$1:$F$202,3,FALSE))</f>
        <v xml:space="preserve"> </v>
      </c>
      <c r="I93" s="13">
        <f t="shared" si="28"/>
        <v>0</v>
      </c>
      <c r="J93" s="14"/>
      <c r="K93" s="6"/>
      <c r="L93" s="12" t="str">
        <f>IF(K93=""," ",VLOOKUP(C93,'Ceiling - Project impl.'!$A$1:$F$202,4,FALSE))</f>
        <v xml:space="preserve"> </v>
      </c>
      <c r="M93" s="13">
        <f t="shared" si="29"/>
        <v>0</v>
      </c>
      <c r="N93" s="14"/>
      <c r="O93" s="6"/>
      <c r="P93" s="12" t="str">
        <f>IF(O93=""," ",VLOOKUP(C93,'Ceiling - Project impl.'!$A$1:$F$202,5,FALSE))</f>
        <v xml:space="preserve"> </v>
      </c>
      <c r="Q93" s="13">
        <f t="shared" si="30"/>
        <v>0</v>
      </c>
      <c r="R93" s="14"/>
      <c r="S93" s="6"/>
      <c r="T93" s="12" t="str">
        <f>IF(S93=""," ",VLOOKUP(C93,'Ceiling - Project impl.'!$A$1:$F$202,6,FALSE))</f>
        <v xml:space="preserve"> </v>
      </c>
      <c r="U93" s="13">
        <f t="shared" si="31"/>
        <v>0</v>
      </c>
      <c r="V93" s="136">
        <f t="shared" si="32"/>
        <v>0</v>
      </c>
      <c r="W93" s="15">
        <f t="shared" si="33"/>
        <v>0</v>
      </c>
      <c r="Y93" s="6">
        <f t="shared" si="34"/>
        <v>0</v>
      </c>
      <c r="Z93" s="163"/>
      <c r="AA93" s="12" t="str">
        <f>IF(G93=""," ",VLOOKUP(C93,'Ceiling - Project impl.'!$A$1:$F$202,3,FALSE))</f>
        <v xml:space="preserve"> </v>
      </c>
      <c r="AB93" s="13">
        <f t="shared" si="21"/>
        <v>0</v>
      </c>
      <c r="AC93" s="182">
        <f t="shared" si="35"/>
        <v>0</v>
      </c>
      <c r="AD93" s="14"/>
      <c r="AE93" s="6">
        <f t="shared" si="22"/>
        <v>0</v>
      </c>
      <c r="AF93" s="163"/>
      <c r="AG93" s="12" t="str">
        <f>IF(K93=""," ",VLOOKUP(C93,'Ceiling - Project impl.'!$A$1:$F$202,4,FALSE))</f>
        <v xml:space="preserve"> </v>
      </c>
      <c r="AH93" s="13">
        <f t="shared" si="36"/>
        <v>0</v>
      </c>
      <c r="AI93" s="182">
        <f t="shared" si="37"/>
        <v>0</v>
      </c>
      <c r="AJ93" s="14"/>
      <c r="AK93" s="6">
        <f t="shared" si="23"/>
        <v>0</v>
      </c>
      <c r="AL93" s="163"/>
      <c r="AM93" s="12" t="str">
        <f>IF(O93=""," ",VLOOKUP(C93,'Ceiling - Project impl.'!$A$1:$F$202,5,FALSE))</f>
        <v xml:space="preserve"> </v>
      </c>
      <c r="AN93" s="13">
        <f t="shared" si="24"/>
        <v>0</v>
      </c>
      <c r="AO93" s="182">
        <f t="shared" si="38"/>
        <v>0</v>
      </c>
      <c r="AP93" s="14"/>
      <c r="AQ93" s="6">
        <f t="shared" si="25"/>
        <v>0</v>
      </c>
      <c r="AR93" s="163"/>
      <c r="AS93" s="12" t="str">
        <f>IF(S93=""," ",VLOOKUP(C93,'Ceiling - Project impl.'!$A$1:$F$202,6,FALSE))</f>
        <v xml:space="preserve"> </v>
      </c>
      <c r="AT93" s="13">
        <f t="shared" si="26"/>
        <v>0</v>
      </c>
      <c r="AU93" s="182">
        <f t="shared" si="39"/>
        <v>0</v>
      </c>
      <c r="AV93" s="136">
        <f t="shared" si="27"/>
        <v>0</v>
      </c>
      <c r="AW93" s="15">
        <f t="shared" si="40"/>
        <v>0</v>
      </c>
      <c r="AX93" s="183">
        <f t="shared" si="41"/>
        <v>0</v>
      </c>
      <c r="AY93" s="388"/>
      <c r="AZ93" s="388"/>
      <c r="BA93" s="388"/>
    </row>
    <row r="94" spans="1:53" x14ac:dyDescent="0.3">
      <c r="A94" s="71"/>
      <c r="B94" s="11" t="str">
        <f>IF(A94="","",VLOOKUP(A94,'II.Distribution of grant'!$A$6:$E$45,2,FALSE))</f>
        <v/>
      </c>
      <c r="C94" s="11" t="str">
        <f>IF(A94="","",VLOOKUP(A94,'II.Distribution of grant'!$A$6:$E$45,4,FALSE))</f>
        <v/>
      </c>
      <c r="D94" s="11" t="str">
        <f>IF(A94=""," ",VLOOKUP(C94,'Ceiling - Project impl.'!$A$1:$F$202,2,FALSE))</f>
        <v xml:space="preserve"> </v>
      </c>
      <c r="E94" s="6"/>
      <c r="F94" s="6"/>
      <c r="G94" s="6"/>
      <c r="H94" s="12" t="str">
        <f>IF(G94=""," ",VLOOKUP(C94,'Ceiling - Project impl.'!$A$1:$F$202,3,FALSE))</f>
        <v xml:space="preserve"> </v>
      </c>
      <c r="I94" s="13">
        <f t="shared" si="28"/>
        <v>0</v>
      </c>
      <c r="J94" s="14"/>
      <c r="K94" s="6"/>
      <c r="L94" s="12" t="str">
        <f>IF(K94=""," ",VLOOKUP(C94,'Ceiling - Project impl.'!$A$1:$F$202,4,FALSE))</f>
        <v xml:space="preserve"> </v>
      </c>
      <c r="M94" s="13">
        <f t="shared" si="29"/>
        <v>0</v>
      </c>
      <c r="N94" s="14"/>
      <c r="O94" s="6"/>
      <c r="P94" s="12" t="str">
        <f>IF(O94=""," ",VLOOKUP(C94,'Ceiling - Project impl.'!$A$1:$F$202,5,FALSE))</f>
        <v xml:space="preserve"> </v>
      </c>
      <c r="Q94" s="13">
        <f t="shared" si="30"/>
        <v>0</v>
      </c>
      <c r="R94" s="14"/>
      <c r="S94" s="6"/>
      <c r="T94" s="12" t="str">
        <f>IF(S94=""," ",VLOOKUP(C94,'Ceiling - Project impl.'!$A$1:$F$202,6,FALSE))</f>
        <v xml:space="preserve"> </v>
      </c>
      <c r="U94" s="13">
        <f t="shared" si="31"/>
        <v>0</v>
      </c>
      <c r="V94" s="136">
        <f t="shared" si="32"/>
        <v>0</v>
      </c>
      <c r="W94" s="15">
        <f t="shared" si="33"/>
        <v>0</v>
      </c>
      <c r="Y94" s="6">
        <f t="shared" si="34"/>
        <v>0</v>
      </c>
      <c r="Z94" s="163"/>
      <c r="AA94" s="12" t="str">
        <f>IF(G94=""," ",VLOOKUP(C94,'Ceiling - Project impl.'!$A$1:$F$202,3,FALSE))</f>
        <v xml:space="preserve"> </v>
      </c>
      <c r="AB94" s="13">
        <f t="shared" si="21"/>
        <v>0</v>
      </c>
      <c r="AC94" s="182">
        <f t="shared" si="35"/>
        <v>0</v>
      </c>
      <c r="AD94" s="14"/>
      <c r="AE94" s="6">
        <f t="shared" si="22"/>
        <v>0</v>
      </c>
      <c r="AF94" s="163"/>
      <c r="AG94" s="12" t="str">
        <f>IF(K94=""," ",VLOOKUP(C94,'Ceiling - Project impl.'!$A$1:$F$202,4,FALSE))</f>
        <v xml:space="preserve"> </v>
      </c>
      <c r="AH94" s="13">
        <f t="shared" si="36"/>
        <v>0</v>
      </c>
      <c r="AI94" s="182">
        <f t="shared" si="37"/>
        <v>0</v>
      </c>
      <c r="AJ94" s="14"/>
      <c r="AK94" s="6">
        <f t="shared" si="23"/>
        <v>0</v>
      </c>
      <c r="AL94" s="163"/>
      <c r="AM94" s="12" t="str">
        <f>IF(O94=""," ",VLOOKUP(C94,'Ceiling - Project impl.'!$A$1:$F$202,5,FALSE))</f>
        <v xml:space="preserve"> </v>
      </c>
      <c r="AN94" s="13">
        <f t="shared" si="24"/>
        <v>0</v>
      </c>
      <c r="AO94" s="182">
        <f t="shared" si="38"/>
        <v>0</v>
      </c>
      <c r="AP94" s="14"/>
      <c r="AQ94" s="6">
        <f t="shared" si="25"/>
        <v>0</v>
      </c>
      <c r="AR94" s="163"/>
      <c r="AS94" s="12" t="str">
        <f>IF(S94=""," ",VLOOKUP(C94,'Ceiling - Project impl.'!$A$1:$F$202,6,FALSE))</f>
        <v xml:space="preserve"> </v>
      </c>
      <c r="AT94" s="13">
        <f t="shared" si="26"/>
        <v>0</v>
      </c>
      <c r="AU94" s="182">
        <f t="shared" si="39"/>
        <v>0</v>
      </c>
      <c r="AV94" s="136">
        <f t="shared" si="27"/>
        <v>0</v>
      </c>
      <c r="AW94" s="15">
        <f t="shared" si="40"/>
        <v>0</v>
      </c>
      <c r="AX94" s="183">
        <f t="shared" si="41"/>
        <v>0</v>
      </c>
      <c r="AY94" s="388"/>
      <c r="AZ94" s="388"/>
      <c r="BA94" s="388"/>
    </row>
    <row r="95" spans="1:53" x14ac:dyDescent="0.3">
      <c r="A95" s="71"/>
      <c r="B95" s="11" t="str">
        <f>IF(A95="","",VLOOKUP(A95,'II.Distribution of grant'!$A$6:$E$45,2,FALSE))</f>
        <v/>
      </c>
      <c r="C95" s="11" t="str">
        <f>IF(A95="","",VLOOKUP(A95,'II.Distribution of grant'!$A$6:$E$45,4,FALSE))</f>
        <v/>
      </c>
      <c r="D95" s="11" t="str">
        <f>IF(A95=""," ",VLOOKUP(C95,'Ceiling - Project impl.'!$A$1:$F$202,2,FALSE))</f>
        <v xml:space="preserve"> </v>
      </c>
      <c r="E95" s="6"/>
      <c r="F95" s="6"/>
      <c r="G95" s="6"/>
      <c r="H95" s="12" t="str">
        <f>IF(G95=""," ",VLOOKUP(C95,'Ceiling - Project impl.'!$A$1:$F$202,3,FALSE))</f>
        <v xml:space="preserve"> </v>
      </c>
      <c r="I95" s="13">
        <f t="shared" si="28"/>
        <v>0</v>
      </c>
      <c r="J95" s="14"/>
      <c r="K95" s="6"/>
      <c r="L95" s="12" t="str">
        <f>IF(K95=""," ",VLOOKUP(C95,'Ceiling - Project impl.'!$A$1:$F$202,4,FALSE))</f>
        <v xml:space="preserve"> </v>
      </c>
      <c r="M95" s="13">
        <f t="shared" si="29"/>
        <v>0</v>
      </c>
      <c r="N95" s="14"/>
      <c r="O95" s="6"/>
      <c r="P95" s="12" t="str">
        <f>IF(O95=""," ",VLOOKUP(C95,'Ceiling - Project impl.'!$A$1:$F$202,5,FALSE))</f>
        <v xml:space="preserve"> </v>
      </c>
      <c r="Q95" s="13">
        <f t="shared" si="30"/>
        <v>0</v>
      </c>
      <c r="R95" s="14"/>
      <c r="S95" s="6"/>
      <c r="T95" s="12" t="str">
        <f>IF(S95=""," ",VLOOKUP(C95,'Ceiling - Project impl.'!$A$1:$F$202,6,FALSE))</f>
        <v xml:space="preserve"> </v>
      </c>
      <c r="U95" s="13">
        <f t="shared" si="31"/>
        <v>0</v>
      </c>
      <c r="V95" s="136">
        <f t="shared" si="32"/>
        <v>0</v>
      </c>
      <c r="W95" s="15">
        <f t="shared" si="33"/>
        <v>0</v>
      </c>
      <c r="Y95" s="6">
        <f t="shared" si="34"/>
        <v>0</v>
      </c>
      <c r="Z95" s="163"/>
      <c r="AA95" s="12" t="str">
        <f>IF(G95=""," ",VLOOKUP(C95,'Ceiling - Project impl.'!$A$1:$F$202,3,FALSE))</f>
        <v xml:space="preserve"> </v>
      </c>
      <c r="AB95" s="13">
        <f t="shared" si="21"/>
        <v>0</v>
      </c>
      <c r="AC95" s="182">
        <f t="shared" si="35"/>
        <v>0</v>
      </c>
      <c r="AD95" s="14"/>
      <c r="AE95" s="6">
        <f t="shared" si="22"/>
        <v>0</v>
      </c>
      <c r="AF95" s="163"/>
      <c r="AG95" s="12" t="str">
        <f>IF(K95=""," ",VLOOKUP(C95,'Ceiling - Project impl.'!$A$1:$F$202,4,FALSE))</f>
        <v xml:space="preserve"> </v>
      </c>
      <c r="AH95" s="13">
        <f t="shared" si="36"/>
        <v>0</v>
      </c>
      <c r="AI95" s="182">
        <f t="shared" si="37"/>
        <v>0</v>
      </c>
      <c r="AJ95" s="14"/>
      <c r="AK95" s="6">
        <f t="shared" si="23"/>
        <v>0</v>
      </c>
      <c r="AL95" s="163"/>
      <c r="AM95" s="12" t="str">
        <f>IF(O95=""," ",VLOOKUP(C95,'Ceiling - Project impl.'!$A$1:$F$202,5,FALSE))</f>
        <v xml:space="preserve"> </v>
      </c>
      <c r="AN95" s="13">
        <f t="shared" si="24"/>
        <v>0</v>
      </c>
      <c r="AO95" s="182">
        <f t="shared" si="38"/>
        <v>0</v>
      </c>
      <c r="AP95" s="14"/>
      <c r="AQ95" s="6">
        <f t="shared" si="25"/>
        <v>0</v>
      </c>
      <c r="AR95" s="163"/>
      <c r="AS95" s="12" t="str">
        <f>IF(S95=""," ",VLOOKUP(C95,'Ceiling - Project impl.'!$A$1:$F$202,6,FALSE))</f>
        <v xml:space="preserve"> </v>
      </c>
      <c r="AT95" s="13">
        <f t="shared" si="26"/>
        <v>0</v>
      </c>
      <c r="AU95" s="182">
        <f t="shared" si="39"/>
        <v>0</v>
      </c>
      <c r="AV95" s="136">
        <f t="shared" si="27"/>
        <v>0</v>
      </c>
      <c r="AW95" s="15">
        <f t="shared" si="40"/>
        <v>0</v>
      </c>
      <c r="AX95" s="183">
        <f t="shared" si="41"/>
        <v>0</v>
      </c>
      <c r="AY95" s="388"/>
      <c r="AZ95" s="388"/>
      <c r="BA95" s="388"/>
    </row>
    <row r="96" spans="1:53" x14ac:dyDescent="0.3">
      <c r="A96" s="71"/>
      <c r="B96" s="11" t="str">
        <f>IF(A96="","",VLOOKUP(A96,'II.Distribution of grant'!$A$6:$E$45,2,FALSE))</f>
        <v/>
      </c>
      <c r="C96" s="11" t="str">
        <f>IF(A96="","",VLOOKUP(A96,'II.Distribution of grant'!$A$6:$E$45,4,FALSE))</f>
        <v/>
      </c>
      <c r="D96" s="11" t="str">
        <f>IF(A96=""," ",VLOOKUP(C96,'Ceiling - Project impl.'!$A$1:$F$202,2,FALSE))</f>
        <v xml:space="preserve"> </v>
      </c>
      <c r="E96" s="6"/>
      <c r="F96" s="6"/>
      <c r="G96" s="6"/>
      <c r="H96" s="12" t="str">
        <f>IF(G96=""," ",VLOOKUP(C96,'Ceiling - Project impl.'!$A$1:$F$202,3,FALSE))</f>
        <v xml:space="preserve"> </v>
      </c>
      <c r="I96" s="13">
        <f t="shared" si="28"/>
        <v>0</v>
      </c>
      <c r="J96" s="14"/>
      <c r="K96" s="6"/>
      <c r="L96" s="12" t="str">
        <f>IF(K96=""," ",VLOOKUP(C96,'Ceiling - Project impl.'!$A$1:$F$202,4,FALSE))</f>
        <v xml:space="preserve"> </v>
      </c>
      <c r="M96" s="13">
        <f t="shared" si="29"/>
        <v>0</v>
      </c>
      <c r="N96" s="14"/>
      <c r="O96" s="6"/>
      <c r="P96" s="12" t="str">
        <f>IF(O96=""," ",VLOOKUP(C96,'Ceiling - Project impl.'!$A$1:$F$202,5,FALSE))</f>
        <v xml:space="preserve"> </v>
      </c>
      <c r="Q96" s="13">
        <f t="shared" si="30"/>
        <v>0</v>
      </c>
      <c r="R96" s="14"/>
      <c r="S96" s="6"/>
      <c r="T96" s="12" t="str">
        <f>IF(S96=""," ",VLOOKUP(C96,'Ceiling - Project impl.'!$A$1:$F$202,6,FALSE))</f>
        <v xml:space="preserve"> </v>
      </c>
      <c r="U96" s="13">
        <f t="shared" si="31"/>
        <v>0</v>
      </c>
      <c r="V96" s="136">
        <f t="shared" si="32"/>
        <v>0</v>
      </c>
      <c r="W96" s="15">
        <f t="shared" si="33"/>
        <v>0</v>
      </c>
      <c r="Y96" s="6">
        <f t="shared" si="34"/>
        <v>0</v>
      </c>
      <c r="Z96" s="163"/>
      <c r="AA96" s="12" t="str">
        <f>IF(G96=""," ",VLOOKUP(C96,'Ceiling - Project impl.'!$A$1:$F$202,3,FALSE))</f>
        <v xml:space="preserve"> </v>
      </c>
      <c r="AB96" s="13">
        <f t="shared" si="21"/>
        <v>0</v>
      </c>
      <c r="AC96" s="182">
        <f t="shared" si="35"/>
        <v>0</v>
      </c>
      <c r="AD96" s="14"/>
      <c r="AE96" s="6">
        <f t="shared" si="22"/>
        <v>0</v>
      </c>
      <c r="AF96" s="163"/>
      <c r="AG96" s="12" t="str">
        <f>IF(K96=""," ",VLOOKUP(C96,'Ceiling - Project impl.'!$A$1:$F$202,4,FALSE))</f>
        <v xml:space="preserve"> </v>
      </c>
      <c r="AH96" s="13">
        <f t="shared" si="36"/>
        <v>0</v>
      </c>
      <c r="AI96" s="182">
        <f t="shared" si="37"/>
        <v>0</v>
      </c>
      <c r="AJ96" s="14"/>
      <c r="AK96" s="6">
        <f t="shared" si="23"/>
        <v>0</v>
      </c>
      <c r="AL96" s="163"/>
      <c r="AM96" s="12" t="str">
        <f>IF(O96=""," ",VLOOKUP(C96,'Ceiling - Project impl.'!$A$1:$F$202,5,FALSE))</f>
        <v xml:space="preserve"> </v>
      </c>
      <c r="AN96" s="13">
        <f t="shared" si="24"/>
        <v>0</v>
      </c>
      <c r="AO96" s="182">
        <f t="shared" si="38"/>
        <v>0</v>
      </c>
      <c r="AP96" s="14"/>
      <c r="AQ96" s="6">
        <f t="shared" si="25"/>
        <v>0</v>
      </c>
      <c r="AR96" s="163"/>
      <c r="AS96" s="12" t="str">
        <f>IF(S96=""," ",VLOOKUP(C96,'Ceiling - Project impl.'!$A$1:$F$202,6,FALSE))</f>
        <v xml:space="preserve"> </v>
      </c>
      <c r="AT96" s="13">
        <f t="shared" si="26"/>
        <v>0</v>
      </c>
      <c r="AU96" s="182">
        <f t="shared" si="39"/>
        <v>0</v>
      </c>
      <c r="AV96" s="136">
        <f t="shared" si="27"/>
        <v>0</v>
      </c>
      <c r="AW96" s="15">
        <f t="shared" si="40"/>
        <v>0</v>
      </c>
      <c r="AX96" s="183">
        <f t="shared" si="41"/>
        <v>0</v>
      </c>
      <c r="AY96" s="388"/>
      <c r="AZ96" s="388"/>
      <c r="BA96" s="388"/>
    </row>
    <row r="97" spans="1:53" x14ac:dyDescent="0.3">
      <c r="A97" s="71"/>
      <c r="B97" s="11" t="str">
        <f>IF(A97="","",VLOOKUP(A97,'II.Distribution of grant'!$A$6:$E$45,2,FALSE))</f>
        <v/>
      </c>
      <c r="C97" s="11" t="str">
        <f>IF(A97="","",VLOOKUP(A97,'II.Distribution of grant'!$A$6:$E$45,4,FALSE))</f>
        <v/>
      </c>
      <c r="D97" s="11" t="str">
        <f>IF(A97=""," ",VLOOKUP(C97,'Ceiling - Project impl.'!$A$1:$F$202,2,FALSE))</f>
        <v xml:space="preserve"> </v>
      </c>
      <c r="E97" s="6"/>
      <c r="F97" s="6"/>
      <c r="G97" s="6"/>
      <c r="H97" s="12" t="str">
        <f>IF(G97=""," ",VLOOKUP(C97,'Ceiling - Project impl.'!$A$1:$F$202,3,FALSE))</f>
        <v xml:space="preserve"> </v>
      </c>
      <c r="I97" s="13">
        <f t="shared" si="28"/>
        <v>0</v>
      </c>
      <c r="J97" s="14"/>
      <c r="K97" s="6"/>
      <c r="L97" s="12" t="str">
        <f>IF(K97=""," ",VLOOKUP(C97,'Ceiling - Project impl.'!$A$1:$F$202,4,FALSE))</f>
        <v xml:space="preserve"> </v>
      </c>
      <c r="M97" s="13">
        <f t="shared" si="29"/>
        <v>0</v>
      </c>
      <c r="N97" s="14"/>
      <c r="O97" s="6"/>
      <c r="P97" s="12" t="str">
        <f>IF(O97=""," ",VLOOKUP(C97,'Ceiling - Project impl.'!$A$1:$F$202,5,FALSE))</f>
        <v xml:space="preserve"> </v>
      </c>
      <c r="Q97" s="13">
        <f t="shared" si="30"/>
        <v>0</v>
      </c>
      <c r="R97" s="14"/>
      <c r="S97" s="6"/>
      <c r="T97" s="12" t="str">
        <f>IF(S97=""," ",VLOOKUP(C97,'Ceiling - Project impl.'!$A$1:$F$202,6,FALSE))</f>
        <v xml:space="preserve"> </v>
      </c>
      <c r="U97" s="13">
        <f t="shared" si="31"/>
        <v>0</v>
      </c>
      <c r="V97" s="136">
        <f t="shared" si="32"/>
        <v>0</v>
      </c>
      <c r="W97" s="15">
        <f t="shared" si="33"/>
        <v>0</v>
      </c>
      <c r="Y97" s="6">
        <f t="shared" si="34"/>
        <v>0</v>
      </c>
      <c r="Z97" s="163"/>
      <c r="AA97" s="12" t="str">
        <f>IF(G97=""," ",VLOOKUP(C97,'Ceiling - Project impl.'!$A$1:$F$202,3,FALSE))</f>
        <v xml:space="preserve"> </v>
      </c>
      <c r="AB97" s="13">
        <f t="shared" si="21"/>
        <v>0</v>
      </c>
      <c r="AC97" s="182">
        <f t="shared" si="35"/>
        <v>0</v>
      </c>
      <c r="AD97" s="14"/>
      <c r="AE97" s="6">
        <f t="shared" si="22"/>
        <v>0</v>
      </c>
      <c r="AF97" s="163"/>
      <c r="AG97" s="12" t="str">
        <f>IF(K97=""," ",VLOOKUP(C97,'Ceiling - Project impl.'!$A$1:$F$202,4,FALSE))</f>
        <v xml:space="preserve"> </v>
      </c>
      <c r="AH97" s="13">
        <f t="shared" si="36"/>
        <v>0</v>
      </c>
      <c r="AI97" s="182">
        <f t="shared" si="37"/>
        <v>0</v>
      </c>
      <c r="AJ97" s="14"/>
      <c r="AK97" s="6">
        <f t="shared" si="23"/>
        <v>0</v>
      </c>
      <c r="AL97" s="163"/>
      <c r="AM97" s="12" t="str">
        <f>IF(O97=""," ",VLOOKUP(C97,'Ceiling - Project impl.'!$A$1:$F$202,5,FALSE))</f>
        <v xml:space="preserve"> </v>
      </c>
      <c r="AN97" s="13">
        <f t="shared" si="24"/>
        <v>0</v>
      </c>
      <c r="AO97" s="182">
        <f t="shared" si="38"/>
        <v>0</v>
      </c>
      <c r="AP97" s="14"/>
      <c r="AQ97" s="6">
        <f t="shared" si="25"/>
        <v>0</v>
      </c>
      <c r="AR97" s="163"/>
      <c r="AS97" s="12" t="str">
        <f>IF(S97=""," ",VLOOKUP(C97,'Ceiling - Project impl.'!$A$1:$F$202,6,FALSE))</f>
        <v xml:space="preserve"> </v>
      </c>
      <c r="AT97" s="13">
        <f t="shared" si="26"/>
        <v>0</v>
      </c>
      <c r="AU97" s="182">
        <f t="shared" si="39"/>
        <v>0</v>
      </c>
      <c r="AV97" s="136">
        <f t="shared" si="27"/>
        <v>0</v>
      </c>
      <c r="AW97" s="15">
        <f t="shared" si="40"/>
        <v>0</v>
      </c>
      <c r="AX97" s="183">
        <f t="shared" si="41"/>
        <v>0</v>
      </c>
      <c r="AY97" s="388"/>
      <c r="AZ97" s="388"/>
      <c r="BA97" s="388"/>
    </row>
    <row r="98" spans="1:53" x14ac:dyDescent="0.3">
      <c r="A98" s="71"/>
      <c r="B98" s="11" t="str">
        <f>IF(A98="","",VLOOKUP(A98,'II.Distribution of grant'!$A$6:$E$45,2,FALSE))</f>
        <v/>
      </c>
      <c r="C98" s="11" t="str">
        <f>IF(A98="","",VLOOKUP(A98,'II.Distribution of grant'!$A$6:$E$45,4,FALSE))</f>
        <v/>
      </c>
      <c r="D98" s="11" t="str">
        <f>IF(A98=""," ",VLOOKUP(C98,'Ceiling - Project impl.'!$A$1:$F$202,2,FALSE))</f>
        <v xml:space="preserve"> </v>
      </c>
      <c r="E98" s="6"/>
      <c r="F98" s="6"/>
      <c r="G98" s="6"/>
      <c r="H98" s="12" t="str">
        <f>IF(G98=""," ",VLOOKUP(C98,'Ceiling - Project impl.'!$A$1:$F$202,3,FALSE))</f>
        <v xml:space="preserve"> </v>
      </c>
      <c r="I98" s="13">
        <f t="shared" si="28"/>
        <v>0</v>
      </c>
      <c r="J98" s="14"/>
      <c r="K98" s="6"/>
      <c r="L98" s="12" t="str">
        <f>IF(K98=""," ",VLOOKUP(C98,'Ceiling - Project impl.'!$A$1:$F$202,4,FALSE))</f>
        <v xml:space="preserve"> </v>
      </c>
      <c r="M98" s="13">
        <f t="shared" si="29"/>
        <v>0</v>
      </c>
      <c r="N98" s="14"/>
      <c r="O98" s="6"/>
      <c r="P98" s="12" t="str">
        <f>IF(O98=""," ",VLOOKUP(C98,'Ceiling - Project impl.'!$A$1:$F$202,5,FALSE))</f>
        <v xml:space="preserve"> </v>
      </c>
      <c r="Q98" s="13">
        <f t="shared" si="30"/>
        <v>0</v>
      </c>
      <c r="R98" s="14"/>
      <c r="S98" s="6"/>
      <c r="T98" s="12" t="str">
        <f>IF(S98=""," ",VLOOKUP(C98,'Ceiling - Project impl.'!$A$1:$F$202,6,FALSE))</f>
        <v xml:space="preserve"> </v>
      </c>
      <c r="U98" s="13">
        <f t="shared" si="31"/>
        <v>0</v>
      </c>
      <c r="V98" s="136">
        <f t="shared" si="32"/>
        <v>0</v>
      </c>
      <c r="W98" s="15">
        <f t="shared" si="33"/>
        <v>0</v>
      </c>
      <c r="Y98" s="6">
        <f t="shared" si="34"/>
        <v>0</v>
      </c>
      <c r="Z98" s="163"/>
      <c r="AA98" s="12" t="str">
        <f>IF(G98=""," ",VLOOKUP(C98,'Ceiling - Project impl.'!$A$1:$F$202,3,FALSE))</f>
        <v xml:space="preserve"> </v>
      </c>
      <c r="AB98" s="13">
        <f t="shared" si="21"/>
        <v>0</v>
      </c>
      <c r="AC98" s="182">
        <f t="shared" si="35"/>
        <v>0</v>
      </c>
      <c r="AD98" s="14"/>
      <c r="AE98" s="6">
        <f t="shared" si="22"/>
        <v>0</v>
      </c>
      <c r="AF98" s="163"/>
      <c r="AG98" s="12" t="str">
        <f>IF(K98=""," ",VLOOKUP(C98,'Ceiling - Project impl.'!$A$1:$F$202,4,FALSE))</f>
        <v xml:space="preserve"> </v>
      </c>
      <c r="AH98" s="13">
        <f t="shared" si="36"/>
        <v>0</v>
      </c>
      <c r="AI98" s="182">
        <f t="shared" si="37"/>
        <v>0</v>
      </c>
      <c r="AJ98" s="14"/>
      <c r="AK98" s="6">
        <f t="shared" si="23"/>
        <v>0</v>
      </c>
      <c r="AL98" s="163"/>
      <c r="AM98" s="12" t="str">
        <f>IF(O98=""," ",VLOOKUP(C98,'Ceiling - Project impl.'!$A$1:$F$202,5,FALSE))</f>
        <v xml:space="preserve"> </v>
      </c>
      <c r="AN98" s="13">
        <f t="shared" si="24"/>
        <v>0</v>
      </c>
      <c r="AO98" s="182">
        <f t="shared" si="38"/>
        <v>0</v>
      </c>
      <c r="AP98" s="14"/>
      <c r="AQ98" s="6">
        <f t="shared" si="25"/>
        <v>0</v>
      </c>
      <c r="AR98" s="163"/>
      <c r="AS98" s="12" t="str">
        <f>IF(S98=""," ",VLOOKUP(C98,'Ceiling - Project impl.'!$A$1:$F$202,6,FALSE))</f>
        <v xml:space="preserve"> </v>
      </c>
      <c r="AT98" s="13">
        <f t="shared" si="26"/>
        <v>0</v>
      </c>
      <c r="AU98" s="182">
        <f t="shared" si="39"/>
        <v>0</v>
      </c>
      <c r="AV98" s="136">
        <f t="shared" si="27"/>
        <v>0</v>
      </c>
      <c r="AW98" s="15">
        <f t="shared" si="40"/>
        <v>0</v>
      </c>
      <c r="AX98" s="183">
        <f t="shared" si="41"/>
        <v>0</v>
      </c>
      <c r="AY98" s="388"/>
      <c r="AZ98" s="388"/>
      <c r="BA98" s="388"/>
    </row>
    <row r="99" spans="1:53" x14ac:dyDescent="0.3">
      <c r="A99" s="71"/>
      <c r="B99" s="11" t="str">
        <f>IF(A99="","",VLOOKUP(A99,'II.Distribution of grant'!$A$6:$E$45,2,FALSE))</f>
        <v/>
      </c>
      <c r="C99" s="11" t="str">
        <f>IF(A99="","",VLOOKUP(A99,'II.Distribution of grant'!$A$6:$E$45,4,FALSE))</f>
        <v/>
      </c>
      <c r="D99" s="11" t="str">
        <f>IF(A99=""," ",VLOOKUP(C99,'Ceiling - Project impl.'!$A$1:$F$202,2,FALSE))</f>
        <v xml:space="preserve"> </v>
      </c>
      <c r="E99" s="6"/>
      <c r="F99" s="6"/>
      <c r="G99" s="6"/>
      <c r="H99" s="12" t="str">
        <f>IF(G99=""," ",VLOOKUP(C99,'Ceiling - Project impl.'!$A$1:$F$202,3,FALSE))</f>
        <v xml:space="preserve"> </v>
      </c>
      <c r="I99" s="13">
        <f t="shared" si="28"/>
        <v>0</v>
      </c>
      <c r="J99" s="14"/>
      <c r="K99" s="6"/>
      <c r="L99" s="12" t="str">
        <f>IF(K99=""," ",VLOOKUP(C99,'Ceiling - Project impl.'!$A$1:$F$202,4,FALSE))</f>
        <v xml:space="preserve"> </v>
      </c>
      <c r="M99" s="13">
        <f t="shared" si="29"/>
        <v>0</v>
      </c>
      <c r="N99" s="14"/>
      <c r="O99" s="6"/>
      <c r="P99" s="12" t="str">
        <f>IF(O99=""," ",VLOOKUP(C99,'Ceiling - Project impl.'!$A$1:$F$202,5,FALSE))</f>
        <v xml:space="preserve"> </v>
      </c>
      <c r="Q99" s="13">
        <f t="shared" si="30"/>
        <v>0</v>
      </c>
      <c r="R99" s="14"/>
      <c r="S99" s="6"/>
      <c r="T99" s="12" t="str">
        <f>IF(S99=""," ",VLOOKUP(C99,'Ceiling - Project impl.'!$A$1:$F$202,6,FALSE))</f>
        <v xml:space="preserve"> </v>
      </c>
      <c r="U99" s="13">
        <f t="shared" si="31"/>
        <v>0</v>
      </c>
      <c r="V99" s="136">
        <f t="shared" si="32"/>
        <v>0</v>
      </c>
      <c r="W99" s="15">
        <f t="shared" si="33"/>
        <v>0</v>
      </c>
      <c r="Y99" s="6">
        <f t="shared" si="34"/>
        <v>0</v>
      </c>
      <c r="Z99" s="163"/>
      <c r="AA99" s="12" t="str">
        <f>IF(G99=""," ",VLOOKUP(C99,'Ceiling - Project impl.'!$A$1:$F$202,3,FALSE))</f>
        <v xml:space="preserve"> </v>
      </c>
      <c r="AB99" s="13">
        <f t="shared" si="21"/>
        <v>0</v>
      </c>
      <c r="AC99" s="182">
        <f t="shared" si="35"/>
        <v>0</v>
      </c>
      <c r="AD99" s="14"/>
      <c r="AE99" s="6">
        <f t="shared" si="22"/>
        <v>0</v>
      </c>
      <c r="AF99" s="163"/>
      <c r="AG99" s="12" t="str">
        <f>IF(K99=""," ",VLOOKUP(C99,'Ceiling - Project impl.'!$A$1:$F$202,4,FALSE))</f>
        <v xml:space="preserve"> </v>
      </c>
      <c r="AH99" s="13">
        <f t="shared" si="36"/>
        <v>0</v>
      </c>
      <c r="AI99" s="182">
        <f t="shared" si="37"/>
        <v>0</v>
      </c>
      <c r="AJ99" s="14"/>
      <c r="AK99" s="6">
        <f t="shared" si="23"/>
        <v>0</v>
      </c>
      <c r="AL99" s="163"/>
      <c r="AM99" s="12" t="str">
        <f>IF(O99=""," ",VLOOKUP(C99,'Ceiling - Project impl.'!$A$1:$F$202,5,FALSE))</f>
        <v xml:space="preserve"> </v>
      </c>
      <c r="AN99" s="13">
        <f t="shared" si="24"/>
        <v>0</v>
      </c>
      <c r="AO99" s="182">
        <f t="shared" si="38"/>
        <v>0</v>
      </c>
      <c r="AP99" s="14"/>
      <c r="AQ99" s="6">
        <f t="shared" si="25"/>
        <v>0</v>
      </c>
      <c r="AR99" s="163"/>
      <c r="AS99" s="12" t="str">
        <f>IF(S99=""," ",VLOOKUP(C99,'Ceiling - Project impl.'!$A$1:$F$202,6,FALSE))</f>
        <v xml:space="preserve"> </v>
      </c>
      <c r="AT99" s="13">
        <f t="shared" si="26"/>
        <v>0</v>
      </c>
      <c r="AU99" s="182">
        <f t="shared" si="39"/>
        <v>0</v>
      </c>
      <c r="AV99" s="136">
        <f t="shared" si="27"/>
        <v>0</v>
      </c>
      <c r="AW99" s="15">
        <f t="shared" si="40"/>
        <v>0</v>
      </c>
      <c r="AX99" s="183">
        <f t="shared" si="41"/>
        <v>0</v>
      </c>
      <c r="AY99" s="388"/>
      <c r="AZ99" s="388"/>
      <c r="BA99" s="388"/>
    </row>
    <row r="100" spans="1:53" x14ac:dyDescent="0.3">
      <c r="A100" s="71"/>
      <c r="B100" s="11" t="str">
        <f>IF(A100="","",VLOOKUP(A100,'II.Distribution of grant'!$A$6:$E$45,2,FALSE))</f>
        <v/>
      </c>
      <c r="C100" s="11" t="str">
        <f>IF(A100="","",VLOOKUP(A100,'II.Distribution of grant'!$A$6:$E$45,4,FALSE))</f>
        <v/>
      </c>
      <c r="D100" s="11" t="str">
        <f>IF(A100=""," ",VLOOKUP(C100,'Ceiling - Project impl.'!$A$1:$F$202,2,FALSE))</f>
        <v xml:space="preserve"> </v>
      </c>
      <c r="E100" s="6"/>
      <c r="F100" s="6"/>
      <c r="G100" s="6"/>
      <c r="H100" s="12" t="str">
        <f>IF(G100=""," ",VLOOKUP(C100,'Ceiling - Project impl.'!$A$1:$F$202,3,FALSE))</f>
        <v xml:space="preserve"> </v>
      </c>
      <c r="I100" s="13">
        <f t="shared" si="28"/>
        <v>0</v>
      </c>
      <c r="J100" s="14"/>
      <c r="K100" s="6"/>
      <c r="L100" s="12" t="str">
        <f>IF(K100=""," ",VLOOKUP(C100,'Ceiling - Project impl.'!$A$1:$F$202,4,FALSE))</f>
        <v xml:space="preserve"> </v>
      </c>
      <c r="M100" s="13">
        <f t="shared" si="29"/>
        <v>0</v>
      </c>
      <c r="N100" s="14"/>
      <c r="O100" s="6"/>
      <c r="P100" s="12" t="str">
        <f>IF(O100=""," ",VLOOKUP(C100,'Ceiling - Project impl.'!$A$1:$F$202,5,FALSE))</f>
        <v xml:space="preserve"> </v>
      </c>
      <c r="Q100" s="13">
        <f t="shared" si="30"/>
        <v>0</v>
      </c>
      <c r="R100" s="14"/>
      <c r="S100" s="6"/>
      <c r="T100" s="12" t="str">
        <f>IF(S100=""," ",VLOOKUP(C100,'Ceiling - Project impl.'!$A$1:$F$202,6,FALSE))</f>
        <v xml:space="preserve"> </v>
      </c>
      <c r="U100" s="13">
        <f t="shared" si="31"/>
        <v>0</v>
      </c>
      <c r="V100" s="136">
        <f t="shared" si="32"/>
        <v>0</v>
      </c>
      <c r="W100" s="15">
        <f t="shared" si="33"/>
        <v>0</v>
      </c>
      <c r="Y100" s="6">
        <f t="shared" si="34"/>
        <v>0</v>
      </c>
      <c r="Z100" s="163"/>
      <c r="AA100" s="12" t="str">
        <f>IF(G100=""," ",VLOOKUP(C100,'Ceiling - Project impl.'!$A$1:$F$202,3,FALSE))</f>
        <v xml:space="preserve"> </v>
      </c>
      <c r="AB100" s="13">
        <f t="shared" si="21"/>
        <v>0</v>
      </c>
      <c r="AC100" s="182">
        <f t="shared" si="35"/>
        <v>0</v>
      </c>
      <c r="AD100" s="14"/>
      <c r="AE100" s="6">
        <f t="shared" si="22"/>
        <v>0</v>
      </c>
      <c r="AF100" s="163"/>
      <c r="AG100" s="12" t="str">
        <f>IF(K100=""," ",VLOOKUP(C100,'Ceiling - Project impl.'!$A$1:$F$202,4,FALSE))</f>
        <v xml:space="preserve"> </v>
      </c>
      <c r="AH100" s="13">
        <f t="shared" si="36"/>
        <v>0</v>
      </c>
      <c r="AI100" s="182">
        <f t="shared" si="37"/>
        <v>0</v>
      </c>
      <c r="AJ100" s="14"/>
      <c r="AK100" s="6">
        <f t="shared" si="23"/>
        <v>0</v>
      </c>
      <c r="AL100" s="163"/>
      <c r="AM100" s="12" t="str">
        <f>IF(O100=""," ",VLOOKUP(C100,'Ceiling - Project impl.'!$A$1:$F$202,5,FALSE))</f>
        <v xml:space="preserve"> </v>
      </c>
      <c r="AN100" s="13">
        <f t="shared" si="24"/>
        <v>0</v>
      </c>
      <c r="AO100" s="182">
        <f t="shared" si="38"/>
        <v>0</v>
      </c>
      <c r="AP100" s="14"/>
      <c r="AQ100" s="6">
        <f t="shared" si="25"/>
        <v>0</v>
      </c>
      <c r="AR100" s="163"/>
      <c r="AS100" s="12" t="str">
        <f>IF(S100=""," ",VLOOKUP(C100,'Ceiling - Project impl.'!$A$1:$F$202,6,FALSE))</f>
        <v xml:space="preserve"> </v>
      </c>
      <c r="AT100" s="13">
        <f t="shared" si="26"/>
        <v>0</v>
      </c>
      <c r="AU100" s="182">
        <f t="shared" si="39"/>
        <v>0</v>
      </c>
      <c r="AV100" s="136">
        <f t="shared" si="27"/>
        <v>0</v>
      </c>
      <c r="AW100" s="15">
        <f t="shared" si="40"/>
        <v>0</v>
      </c>
      <c r="AX100" s="183">
        <f t="shared" si="41"/>
        <v>0</v>
      </c>
      <c r="AY100" s="388"/>
      <c r="AZ100" s="388"/>
      <c r="BA100" s="388"/>
    </row>
    <row r="101" spans="1:53" x14ac:dyDescent="0.3">
      <c r="A101" s="71"/>
      <c r="B101" s="11" t="str">
        <f>IF(A101="","",VLOOKUP(A101,'II.Distribution of grant'!$A$6:$E$45,2,FALSE))</f>
        <v/>
      </c>
      <c r="C101" s="11" t="str">
        <f>IF(A101="","",VLOOKUP(A101,'II.Distribution of grant'!$A$6:$E$45,4,FALSE))</f>
        <v/>
      </c>
      <c r="D101" s="11" t="str">
        <f>IF(A101=""," ",VLOOKUP(C101,'Ceiling - Project impl.'!$A$1:$F$202,2,FALSE))</f>
        <v xml:space="preserve"> </v>
      </c>
      <c r="E101" s="6"/>
      <c r="F101" s="6"/>
      <c r="G101" s="6"/>
      <c r="H101" s="12" t="str">
        <f>IF(G101=""," ",VLOOKUP(C101,'Ceiling - Project impl.'!$A$1:$F$202,3,FALSE))</f>
        <v xml:space="preserve"> </v>
      </c>
      <c r="I101" s="13">
        <f t="shared" si="28"/>
        <v>0</v>
      </c>
      <c r="J101" s="14"/>
      <c r="K101" s="6"/>
      <c r="L101" s="12" t="str">
        <f>IF(K101=""," ",VLOOKUP(C101,'Ceiling - Project impl.'!$A$1:$F$202,4,FALSE))</f>
        <v xml:space="preserve"> </v>
      </c>
      <c r="M101" s="13">
        <f t="shared" si="29"/>
        <v>0</v>
      </c>
      <c r="N101" s="14"/>
      <c r="O101" s="6"/>
      <c r="P101" s="12" t="str">
        <f>IF(O101=""," ",VLOOKUP(C101,'Ceiling - Project impl.'!$A$1:$F$202,5,FALSE))</f>
        <v xml:space="preserve"> </v>
      </c>
      <c r="Q101" s="13">
        <f t="shared" si="30"/>
        <v>0</v>
      </c>
      <c r="R101" s="14"/>
      <c r="S101" s="6"/>
      <c r="T101" s="12" t="str">
        <f>IF(S101=""," ",VLOOKUP(C101,'Ceiling - Project impl.'!$A$1:$F$202,6,FALSE))</f>
        <v xml:space="preserve"> </v>
      </c>
      <c r="U101" s="13">
        <f t="shared" si="31"/>
        <v>0</v>
      </c>
      <c r="V101" s="136">
        <f t="shared" si="32"/>
        <v>0</v>
      </c>
      <c r="W101" s="15">
        <f t="shared" si="33"/>
        <v>0</v>
      </c>
      <c r="Y101" s="6">
        <f t="shared" si="34"/>
        <v>0</v>
      </c>
      <c r="Z101" s="163"/>
      <c r="AA101" s="12" t="str">
        <f>IF(G101=""," ",VLOOKUP(C101,'Ceiling - Project impl.'!$A$1:$F$202,3,FALSE))</f>
        <v xml:space="preserve"> </v>
      </c>
      <c r="AB101" s="13">
        <f t="shared" si="21"/>
        <v>0</v>
      </c>
      <c r="AC101" s="182">
        <f t="shared" si="35"/>
        <v>0</v>
      </c>
      <c r="AD101" s="14"/>
      <c r="AE101" s="6">
        <f t="shared" si="22"/>
        <v>0</v>
      </c>
      <c r="AF101" s="163"/>
      <c r="AG101" s="12" t="str">
        <f>IF(K101=""," ",VLOOKUP(C101,'Ceiling - Project impl.'!$A$1:$F$202,4,FALSE))</f>
        <v xml:space="preserve"> </v>
      </c>
      <c r="AH101" s="13">
        <f t="shared" si="36"/>
        <v>0</v>
      </c>
      <c r="AI101" s="182">
        <f t="shared" si="37"/>
        <v>0</v>
      </c>
      <c r="AJ101" s="14"/>
      <c r="AK101" s="6">
        <f t="shared" si="23"/>
        <v>0</v>
      </c>
      <c r="AL101" s="163"/>
      <c r="AM101" s="12" t="str">
        <f>IF(O101=""," ",VLOOKUP(C101,'Ceiling - Project impl.'!$A$1:$F$202,5,FALSE))</f>
        <v xml:space="preserve"> </v>
      </c>
      <c r="AN101" s="13">
        <f t="shared" si="24"/>
        <v>0</v>
      </c>
      <c r="AO101" s="182">
        <f t="shared" si="38"/>
        <v>0</v>
      </c>
      <c r="AP101" s="14"/>
      <c r="AQ101" s="6">
        <f t="shared" si="25"/>
        <v>0</v>
      </c>
      <c r="AR101" s="163"/>
      <c r="AS101" s="12" t="str">
        <f>IF(S101=""," ",VLOOKUP(C101,'Ceiling - Project impl.'!$A$1:$F$202,6,FALSE))</f>
        <v xml:space="preserve"> </v>
      </c>
      <c r="AT101" s="13">
        <f t="shared" si="26"/>
        <v>0</v>
      </c>
      <c r="AU101" s="182">
        <f t="shared" si="39"/>
        <v>0</v>
      </c>
      <c r="AV101" s="136">
        <f t="shared" si="27"/>
        <v>0</v>
      </c>
      <c r="AW101" s="15">
        <f t="shared" si="40"/>
        <v>0</v>
      </c>
      <c r="AX101" s="183">
        <f t="shared" si="41"/>
        <v>0</v>
      </c>
      <c r="AY101" s="388"/>
      <c r="AZ101" s="388"/>
      <c r="BA101" s="388"/>
    </row>
    <row r="102" spans="1:53" x14ac:dyDescent="0.3">
      <c r="A102" s="71"/>
      <c r="B102" s="11" t="str">
        <f>IF(A102="","",VLOOKUP(A102,'II.Distribution of grant'!$A$6:$E$45,2,FALSE))</f>
        <v/>
      </c>
      <c r="C102" s="11" t="str">
        <f>IF(A102="","",VLOOKUP(A102,'II.Distribution of grant'!$A$6:$E$45,4,FALSE))</f>
        <v/>
      </c>
      <c r="D102" s="11" t="str">
        <f>IF(A102=""," ",VLOOKUP(C102,'Ceiling - Project impl.'!$A$1:$F$202,2,FALSE))</f>
        <v xml:space="preserve"> </v>
      </c>
      <c r="E102" s="6"/>
      <c r="F102" s="6"/>
      <c r="G102" s="6"/>
      <c r="H102" s="12" t="str">
        <f>IF(G102=""," ",VLOOKUP(C102,'Ceiling - Project impl.'!$A$1:$F$202,3,FALSE))</f>
        <v xml:space="preserve"> </v>
      </c>
      <c r="I102" s="13">
        <f t="shared" si="28"/>
        <v>0</v>
      </c>
      <c r="J102" s="14"/>
      <c r="K102" s="6"/>
      <c r="L102" s="12" t="str">
        <f>IF(K102=""," ",VLOOKUP(C102,'Ceiling - Project impl.'!$A$1:$F$202,4,FALSE))</f>
        <v xml:space="preserve"> </v>
      </c>
      <c r="M102" s="13">
        <f t="shared" si="29"/>
        <v>0</v>
      </c>
      <c r="N102" s="14"/>
      <c r="O102" s="6"/>
      <c r="P102" s="12" t="str">
        <f>IF(O102=""," ",VLOOKUP(C102,'Ceiling - Project impl.'!$A$1:$F$202,5,FALSE))</f>
        <v xml:space="preserve"> </v>
      </c>
      <c r="Q102" s="13">
        <f t="shared" si="30"/>
        <v>0</v>
      </c>
      <c r="R102" s="14"/>
      <c r="S102" s="6"/>
      <c r="T102" s="12" t="str">
        <f>IF(S102=""," ",VLOOKUP(C102,'Ceiling - Project impl.'!$A$1:$F$202,6,FALSE))</f>
        <v xml:space="preserve"> </v>
      </c>
      <c r="U102" s="13">
        <f t="shared" si="31"/>
        <v>0</v>
      </c>
      <c r="V102" s="136">
        <f t="shared" si="32"/>
        <v>0</v>
      </c>
      <c r="W102" s="15">
        <f t="shared" si="33"/>
        <v>0</v>
      </c>
      <c r="Y102" s="6">
        <f t="shared" si="34"/>
        <v>0</v>
      </c>
      <c r="Z102" s="163"/>
      <c r="AA102" s="12" t="str">
        <f>IF(G102=""," ",VLOOKUP(C102,'Ceiling - Project impl.'!$A$1:$F$202,3,FALSE))</f>
        <v xml:space="preserve"> </v>
      </c>
      <c r="AB102" s="13">
        <f t="shared" si="21"/>
        <v>0</v>
      </c>
      <c r="AC102" s="182">
        <f t="shared" si="35"/>
        <v>0</v>
      </c>
      <c r="AD102" s="14"/>
      <c r="AE102" s="6">
        <f t="shared" si="22"/>
        <v>0</v>
      </c>
      <c r="AF102" s="163"/>
      <c r="AG102" s="12" t="str">
        <f>IF(K102=""," ",VLOOKUP(C102,'Ceiling - Project impl.'!$A$1:$F$202,4,FALSE))</f>
        <v xml:space="preserve"> </v>
      </c>
      <c r="AH102" s="13">
        <f t="shared" si="36"/>
        <v>0</v>
      </c>
      <c r="AI102" s="182">
        <f t="shared" si="37"/>
        <v>0</v>
      </c>
      <c r="AJ102" s="14"/>
      <c r="AK102" s="6">
        <f t="shared" si="23"/>
        <v>0</v>
      </c>
      <c r="AL102" s="163"/>
      <c r="AM102" s="12" t="str">
        <f>IF(O102=""," ",VLOOKUP(C102,'Ceiling - Project impl.'!$A$1:$F$202,5,FALSE))</f>
        <v xml:space="preserve"> </v>
      </c>
      <c r="AN102" s="13">
        <f t="shared" si="24"/>
        <v>0</v>
      </c>
      <c r="AO102" s="182">
        <f t="shared" si="38"/>
        <v>0</v>
      </c>
      <c r="AP102" s="14"/>
      <c r="AQ102" s="6">
        <f t="shared" si="25"/>
        <v>0</v>
      </c>
      <c r="AR102" s="163"/>
      <c r="AS102" s="12" t="str">
        <f>IF(S102=""," ",VLOOKUP(C102,'Ceiling - Project impl.'!$A$1:$F$202,6,FALSE))</f>
        <v xml:space="preserve"> </v>
      </c>
      <c r="AT102" s="13">
        <f t="shared" si="26"/>
        <v>0</v>
      </c>
      <c r="AU102" s="182">
        <f t="shared" si="39"/>
        <v>0</v>
      </c>
      <c r="AV102" s="136">
        <f t="shared" si="27"/>
        <v>0</v>
      </c>
      <c r="AW102" s="15">
        <f t="shared" si="40"/>
        <v>0</v>
      </c>
      <c r="AX102" s="183">
        <f t="shared" si="41"/>
        <v>0</v>
      </c>
      <c r="AY102" s="388"/>
      <c r="AZ102" s="388"/>
      <c r="BA102" s="388"/>
    </row>
    <row r="103" spans="1:53" x14ac:dyDescent="0.3">
      <c r="A103" s="71"/>
      <c r="B103" s="11" t="str">
        <f>IF(A103="","",VLOOKUP(A103,'II.Distribution of grant'!$A$6:$E$45,2,FALSE))</f>
        <v/>
      </c>
      <c r="C103" s="11" t="str">
        <f>IF(A103="","",VLOOKUP(A103,'II.Distribution of grant'!$A$6:$E$45,4,FALSE))</f>
        <v/>
      </c>
      <c r="D103" s="11" t="str">
        <f>IF(A103=""," ",VLOOKUP(C103,'Ceiling - Project impl.'!$A$1:$F$202,2,FALSE))</f>
        <v xml:space="preserve"> </v>
      </c>
      <c r="E103" s="6"/>
      <c r="F103" s="6"/>
      <c r="G103" s="6"/>
      <c r="H103" s="12" t="str">
        <f>IF(G103=""," ",VLOOKUP(C103,'Ceiling - Project impl.'!$A$1:$F$202,3,FALSE))</f>
        <v xml:space="preserve"> </v>
      </c>
      <c r="I103" s="13">
        <f t="shared" si="28"/>
        <v>0</v>
      </c>
      <c r="J103" s="14"/>
      <c r="K103" s="6"/>
      <c r="L103" s="12" t="str">
        <f>IF(K103=""," ",VLOOKUP(C103,'Ceiling - Project impl.'!$A$1:$F$202,4,FALSE))</f>
        <v xml:space="preserve"> </v>
      </c>
      <c r="M103" s="13">
        <f t="shared" si="29"/>
        <v>0</v>
      </c>
      <c r="N103" s="14"/>
      <c r="O103" s="6"/>
      <c r="P103" s="12" t="str">
        <f>IF(O103=""," ",VLOOKUP(C103,'Ceiling - Project impl.'!$A$1:$F$202,5,FALSE))</f>
        <v xml:space="preserve"> </v>
      </c>
      <c r="Q103" s="13">
        <f t="shared" si="30"/>
        <v>0</v>
      </c>
      <c r="R103" s="14"/>
      <c r="S103" s="6"/>
      <c r="T103" s="12" t="str">
        <f>IF(S103=""," ",VLOOKUP(C103,'Ceiling - Project impl.'!$A$1:$F$202,6,FALSE))</f>
        <v xml:space="preserve"> </v>
      </c>
      <c r="U103" s="13">
        <f t="shared" si="31"/>
        <v>0</v>
      </c>
      <c r="V103" s="136">
        <f t="shared" si="32"/>
        <v>0</v>
      </c>
      <c r="W103" s="15">
        <f t="shared" si="33"/>
        <v>0</v>
      </c>
      <c r="Y103" s="6">
        <f t="shared" si="34"/>
        <v>0</v>
      </c>
      <c r="Z103" s="163"/>
      <c r="AA103" s="12" t="str">
        <f>IF(G103=""," ",VLOOKUP(C103,'Ceiling - Project impl.'!$A$1:$F$202,3,FALSE))</f>
        <v xml:space="preserve"> </v>
      </c>
      <c r="AB103" s="13">
        <f t="shared" si="21"/>
        <v>0</v>
      </c>
      <c r="AC103" s="182">
        <f t="shared" si="35"/>
        <v>0</v>
      </c>
      <c r="AD103" s="14"/>
      <c r="AE103" s="6">
        <f t="shared" si="22"/>
        <v>0</v>
      </c>
      <c r="AF103" s="163"/>
      <c r="AG103" s="12" t="str">
        <f>IF(K103=""," ",VLOOKUP(C103,'Ceiling - Project impl.'!$A$1:$F$202,4,FALSE))</f>
        <v xml:space="preserve"> </v>
      </c>
      <c r="AH103" s="13">
        <f t="shared" si="36"/>
        <v>0</v>
      </c>
      <c r="AI103" s="182">
        <f t="shared" si="37"/>
        <v>0</v>
      </c>
      <c r="AJ103" s="14"/>
      <c r="AK103" s="6">
        <f t="shared" si="23"/>
        <v>0</v>
      </c>
      <c r="AL103" s="163"/>
      <c r="AM103" s="12" t="str">
        <f>IF(O103=""," ",VLOOKUP(C103,'Ceiling - Project impl.'!$A$1:$F$202,5,FALSE))</f>
        <v xml:space="preserve"> </v>
      </c>
      <c r="AN103" s="13">
        <f t="shared" si="24"/>
        <v>0</v>
      </c>
      <c r="AO103" s="182">
        <f t="shared" si="38"/>
        <v>0</v>
      </c>
      <c r="AP103" s="14"/>
      <c r="AQ103" s="6">
        <f t="shared" si="25"/>
        <v>0</v>
      </c>
      <c r="AR103" s="163"/>
      <c r="AS103" s="12" t="str">
        <f>IF(S103=""," ",VLOOKUP(C103,'Ceiling - Project impl.'!$A$1:$F$202,6,FALSE))</f>
        <v xml:space="preserve"> </v>
      </c>
      <c r="AT103" s="13">
        <f t="shared" si="26"/>
        <v>0</v>
      </c>
      <c r="AU103" s="182">
        <f t="shared" si="39"/>
        <v>0</v>
      </c>
      <c r="AV103" s="136">
        <f t="shared" si="27"/>
        <v>0</v>
      </c>
      <c r="AW103" s="15">
        <f t="shared" si="40"/>
        <v>0</v>
      </c>
      <c r="AX103" s="183">
        <f t="shared" si="41"/>
        <v>0</v>
      </c>
      <c r="AY103" s="388"/>
      <c r="AZ103" s="388"/>
      <c r="BA103" s="388"/>
    </row>
    <row r="104" spans="1:53" x14ac:dyDescent="0.3">
      <c r="A104" s="71"/>
      <c r="B104" s="11" t="str">
        <f>IF(A104="","",VLOOKUP(A104,'II.Distribution of grant'!$A$6:$E$45,2,FALSE))</f>
        <v/>
      </c>
      <c r="C104" s="11" t="str">
        <f>IF(A104="","",VLOOKUP(A104,'II.Distribution of grant'!$A$6:$E$45,4,FALSE))</f>
        <v/>
      </c>
      <c r="D104" s="11" t="str">
        <f>IF(A104=""," ",VLOOKUP(C104,'Ceiling - Project impl.'!$A$1:$F$202,2,FALSE))</f>
        <v xml:space="preserve"> </v>
      </c>
      <c r="E104" s="6"/>
      <c r="F104" s="6"/>
      <c r="G104" s="6"/>
      <c r="H104" s="12" t="str">
        <f>IF(G104=""," ",VLOOKUP(C104,'Ceiling - Project impl.'!$A$1:$F$202,3,FALSE))</f>
        <v xml:space="preserve"> </v>
      </c>
      <c r="I104" s="13">
        <f t="shared" si="28"/>
        <v>0</v>
      </c>
      <c r="J104" s="14"/>
      <c r="K104" s="6"/>
      <c r="L104" s="12" t="str">
        <f>IF(K104=""," ",VLOOKUP(C104,'Ceiling - Project impl.'!$A$1:$F$202,4,FALSE))</f>
        <v xml:space="preserve"> </v>
      </c>
      <c r="M104" s="13">
        <f t="shared" si="29"/>
        <v>0</v>
      </c>
      <c r="N104" s="14"/>
      <c r="O104" s="6"/>
      <c r="P104" s="12" t="str">
        <f>IF(O104=""," ",VLOOKUP(C104,'Ceiling - Project impl.'!$A$1:$F$202,5,FALSE))</f>
        <v xml:space="preserve"> </v>
      </c>
      <c r="Q104" s="13">
        <f t="shared" si="30"/>
        <v>0</v>
      </c>
      <c r="R104" s="14"/>
      <c r="S104" s="6"/>
      <c r="T104" s="12" t="str">
        <f>IF(S104=""," ",VLOOKUP(C104,'Ceiling - Project impl.'!$A$1:$F$202,6,FALSE))</f>
        <v xml:space="preserve"> </v>
      </c>
      <c r="U104" s="13">
        <f t="shared" si="31"/>
        <v>0</v>
      </c>
      <c r="V104" s="136">
        <f t="shared" si="32"/>
        <v>0</v>
      </c>
      <c r="W104" s="15">
        <f t="shared" si="33"/>
        <v>0</v>
      </c>
      <c r="Y104" s="6">
        <f t="shared" si="34"/>
        <v>0</v>
      </c>
      <c r="Z104" s="163"/>
      <c r="AA104" s="12" t="str">
        <f>IF(G104=""," ",VLOOKUP(C104,'Ceiling - Project impl.'!$A$1:$F$202,3,FALSE))</f>
        <v xml:space="preserve"> </v>
      </c>
      <c r="AB104" s="13">
        <f t="shared" si="21"/>
        <v>0</v>
      </c>
      <c r="AC104" s="182">
        <f t="shared" si="35"/>
        <v>0</v>
      </c>
      <c r="AD104" s="14"/>
      <c r="AE104" s="6">
        <f t="shared" si="22"/>
        <v>0</v>
      </c>
      <c r="AF104" s="163"/>
      <c r="AG104" s="12" t="str">
        <f>IF(K104=""," ",VLOOKUP(C104,'Ceiling - Project impl.'!$A$1:$F$202,4,FALSE))</f>
        <v xml:space="preserve"> </v>
      </c>
      <c r="AH104" s="13">
        <f t="shared" si="36"/>
        <v>0</v>
      </c>
      <c r="AI104" s="182">
        <f t="shared" si="37"/>
        <v>0</v>
      </c>
      <c r="AJ104" s="14"/>
      <c r="AK104" s="6">
        <f t="shared" si="23"/>
        <v>0</v>
      </c>
      <c r="AL104" s="163"/>
      <c r="AM104" s="12" t="str">
        <f>IF(O104=""," ",VLOOKUP(C104,'Ceiling - Project impl.'!$A$1:$F$202,5,FALSE))</f>
        <v xml:space="preserve"> </v>
      </c>
      <c r="AN104" s="13">
        <f t="shared" si="24"/>
        <v>0</v>
      </c>
      <c r="AO104" s="182">
        <f t="shared" si="38"/>
        <v>0</v>
      </c>
      <c r="AP104" s="14"/>
      <c r="AQ104" s="6">
        <f t="shared" si="25"/>
        <v>0</v>
      </c>
      <c r="AR104" s="163"/>
      <c r="AS104" s="12" t="str">
        <f>IF(S104=""," ",VLOOKUP(C104,'Ceiling - Project impl.'!$A$1:$F$202,6,FALSE))</f>
        <v xml:space="preserve"> </v>
      </c>
      <c r="AT104" s="13">
        <f t="shared" si="26"/>
        <v>0</v>
      </c>
      <c r="AU104" s="182">
        <f t="shared" si="39"/>
        <v>0</v>
      </c>
      <c r="AV104" s="136">
        <f t="shared" si="27"/>
        <v>0</v>
      </c>
      <c r="AW104" s="15">
        <f t="shared" si="40"/>
        <v>0</v>
      </c>
      <c r="AX104" s="183">
        <f t="shared" si="41"/>
        <v>0</v>
      </c>
      <c r="AY104" s="388"/>
      <c r="AZ104" s="388"/>
      <c r="BA104" s="388"/>
    </row>
    <row r="105" spans="1:53" x14ac:dyDescent="0.3">
      <c r="A105" s="71"/>
      <c r="B105" s="11" t="str">
        <f>IF(A105="","",VLOOKUP(A105,'II.Distribution of grant'!$A$6:$E$45,2,FALSE))</f>
        <v/>
      </c>
      <c r="C105" s="11" t="str">
        <f>IF(A105="","",VLOOKUP(A105,'II.Distribution of grant'!$A$6:$E$45,4,FALSE))</f>
        <v/>
      </c>
      <c r="D105" s="11" t="str">
        <f>IF(A105=""," ",VLOOKUP(C105,'Ceiling - Project impl.'!$A$1:$F$202,2,FALSE))</f>
        <v xml:space="preserve"> </v>
      </c>
      <c r="E105" s="6"/>
      <c r="F105" s="6"/>
      <c r="G105" s="6"/>
      <c r="H105" s="12" t="str">
        <f>IF(G105=""," ",VLOOKUP(C105,'Ceiling - Project impl.'!$A$1:$F$202,3,FALSE))</f>
        <v xml:space="preserve"> </v>
      </c>
      <c r="I105" s="13">
        <f t="shared" si="28"/>
        <v>0</v>
      </c>
      <c r="J105" s="14"/>
      <c r="K105" s="6"/>
      <c r="L105" s="12" t="str">
        <f>IF(K105=""," ",VLOOKUP(C105,'Ceiling - Project impl.'!$A$1:$F$202,4,FALSE))</f>
        <v xml:space="preserve"> </v>
      </c>
      <c r="M105" s="13">
        <f t="shared" si="29"/>
        <v>0</v>
      </c>
      <c r="N105" s="14"/>
      <c r="O105" s="6"/>
      <c r="P105" s="12" t="str">
        <f>IF(O105=""," ",VLOOKUP(C105,'Ceiling - Project impl.'!$A$1:$F$202,5,FALSE))</f>
        <v xml:space="preserve"> </v>
      </c>
      <c r="Q105" s="13">
        <f t="shared" si="30"/>
        <v>0</v>
      </c>
      <c r="R105" s="14"/>
      <c r="S105" s="6"/>
      <c r="T105" s="12" t="str">
        <f>IF(S105=""," ",VLOOKUP(C105,'Ceiling - Project impl.'!$A$1:$F$202,6,FALSE))</f>
        <v xml:space="preserve"> </v>
      </c>
      <c r="U105" s="13">
        <f t="shared" si="31"/>
        <v>0</v>
      </c>
      <c r="V105" s="136">
        <f t="shared" si="32"/>
        <v>0</v>
      </c>
      <c r="W105" s="15">
        <f t="shared" si="33"/>
        <v>0</v>
      </c>
      <c r="Y105" s="6">
        <f t="shared" si="34"/>
        <v>0</v>
      </c>
      <c r="Z105" s="163"/>
      <c r="AA105" s="12" t="str">
        <f>IF(G105=""," ",VLOOKUP(C105,'Ceiling - Project impl.'!$A$1:$F$202,3,FALSE))</f>
        <v xml:space="preserve"> </v>
      </c>
      <c r="AB105" s="13">
        <f t="shared" si="21"/>
        <v>0</v>
      </c>
      <c r="AC105" s="182">
        <f t="shared" si="35"/>
        <v>0</v>
      </c>
      <c r="AD105" s="14"/>
      <c r="AE105" s="6">
        <f t="shared" si="22"/>
        <v>0</v>
      </c>
      <c r="AF105" s="163"/>
      <c r="AG105" s="12" t="str">
        <f>IF(K105=""," ",VLOOKUP(C105,'Ceiling - Project impl.'!$A$1:$F$202,4,FALSE))</f>
        <v xml:space="preserve"> </v>
      </c>
      <c r="AH105" s="13">
        <f t="shared" si="36"/>
        <v>0</v>
      </c>
      <c r="AI105" s="182">
        <f t="shared" si="37"/>
        <v>0</v>
      </c>
      <c r="AJ105" s="14"/>
      <c r="AK105" s="6">
        <f t="shared" si="23"/>
        <v>0</v>
      </c>
      <c r="AL105" s="163"/>
      <c r="AM105" s="12" t="str">
        <f>IF(O105=""," ",VLOOKUP(C105,'Ceiling - Project impl.'!$A$1:$F$202,5,FALSE))</f>
        <v xml:space="preserve"> </v>
      </c>
      <c r="AN105" s="13">
        <f t="shared" si="24"/>
        <v>0</v>
      </c>
      <c r="AO105" s="182">
        <f t="shared" si="38"/>
        <v>0</v>
      </c>
      <c r="AP105" s="14"/>
      <c r="AQ105" s="6">
        <f t="shared" si="25"/>
        <v>0</v>
      </c>
      <c r="AR105" s="163"/>
      <c r="AS105" s="12" t="str">
        <f>IF(S105=""," ",VLOOKUP(C105,'Ceiling - Project impl.'!$A$1:$F$202,6,FALSE))</f>
        <v xml:space="preserve"> </v>
      </c>
      <c r="AT105" s="13">
        <f t="shared" si="26"/>
        <v>0</v>
      </c>
      <c r="AU105" s="182">
        <f t="shared" si="39"/>
        <v>0</v>
      </c>
      <c r="AV105" s="136">
        <f t="shared" si="27"/>
        <v>0</v>
      </c>
      <c r="AW105" s="15">
        <f t="shared" si="40"/>
        <v>0</v>
      </c>
      <c r="AX105" s="183">
        <f t="shared" si="41"/>
        <v>0</v>
      </c>
      <c r="AY105" s="388"/>
      <c r="AZ105" s="388"/>
      <c r="BA105" s="388"/>
    </row>
    <row r="106" spans="1:53" x14ac:dyDescent="0.3">
      <c r="A106" s="71"/>
      <c r="B106" s="11" t="str">
        <f>IF(A106="","",VLOOKUP(A106,'II.Distribution of grant'!$A$6:$E$45,2,FALSE))</f>
        <v/>
      </c>
      <c r="C106" s="11" t="str">
        <f>IF(A106="","",VLOOKUP(A106,'II.Distribution of grant'!$A$6:$E$45,4,FALSE))</f>
        <v/>
      </c>
      <c r="D106" s="11" t="str">
        <f>IF(A106=""," ",VLOOKUP(C106,'Ceiling - Project impl.'!$A$1:$F$202,2,FALSE))</f>
        <v xml:space="preserve"> </v>
      </c>
      <c r="E106" s="6"/>
      <c r="F106" s="6"/>
      <c r="G106" s="6"/>
      <c r="H106" s="12" t="str">
        <f>IF(G106=""," ",VLOOKUP(C106,'Ceiling - Project impl.'!$A$1:$F$202,3,FALSE))</f>
        <v xml:space="preserve"> </v>
      </c>
      <c r="I106" s="13">
        <f t="shared" si="28"/>
        <v>0</v>
      </c>
      <c r="J106" s="14"/>
      <c r="K106" s="6"/>
      <c r="L106" s="12" t="str">
        <f>IF(K106=""," ",VLOOKUP(C106,'Ceiling - Project impl.'!$A$1:$F$202,4,FALSE))</f>
        <v xml:space="preserve"> </v>
      </c>
      <c r="M106" s="13">
        <f t="shared" si="29"/>
        <v>0</v>
      </c>
      <c r="N106" s="14"/>
      <c r="O106" s="6"/>
      <c r="P106" s="12" t="str">
        <f>IF(O106=""," ",VLOOKUP(C106,'Ceiling - Project impl.'!$A$1:$F$202,5,FALSE))</f>
        <v xml:space="preserve"> </v>
      </c>
      <c r="Q106" s="13">
        <f t="shared" si="30"/>
        <v>0</v>
      </c>
      <c r="R106" s="14"/>
      <c r="S106" s="6"/>
      <c r="T106" s="12" t="str">
        <f>IF(S106=""," ",VLOOKUP(C106,'Ceiling - Project impl.'!$A$1:$F$202,6,FALSE))</f>
        <v xml:space="preserve"> </v>
      </c>
      <c r="U106" s="13">
        <f t="shared" si="31"/>
        <v>0</v>
      </c>
      <c r="V106" s="136">
        <f t="shared" si="32"/>
        <v>0</v>
      </c>
      <c r="W106" s="15">
        <f t="shared" si="33"/>
        <v>0</v>
      </c>
      <c r="Y106" s="6">
        <f t="shared" si="34"/>
        <v>0</v>
      </c>
      <c r="Z106" s="163"/>
      <c r="AA106" s="12" t="str">
        <f>IF(G106=""," ",VLOOKUP(C106,'Ceiling - Project impl.'!$A$1:$F$202,3,FALSE))</f>
        <v xml:space="preserve"> </v>
      </c>
      <c r="AB106" s="13">
        <f t="shared" si="21"/>
        <v>0</v>
      </c>
      <c r="AC106" s="182">
        <f t="shared" si="35"/>
        <v>0</v>
      </c>
      <c r="AD106" s="14"/>
      <c r="AE106" s="6">
        <f t="shared" si="22"/>
        <v>0</v>
      </c>
      <c r="AF106" s="163"/>
      <c r="AG106" s="12" t="str">
        <f>IF(K106=""," ",VLOOKUP(C106,'Ceiling - Project impl.'!$A$1:$F$202,4,FALSE))</f>
        <v xml:space="preserve"> </v>
      </c>
      <c r="AH106" s="13">
        <f t="shared" si="36"/>
        <v>0</v>
      </c>
      <c r="AI106" s="182">
        <f t="shared" si="37"/>
        <v>0</v>
      </c>
      <c r="AJ106" s="14"/>
      <c r="AK106" s="6">
        <f t="shared" si="23"/>
        <v>0</v>
      </c>
      <c r="AL106" s="163"/>
      <c r="AM106" s="12" t="str">
        <f>IF(O106=""," ",VLOOKUP(C106,'Ceiling - Project impl.'!$A$1:$F$202,5,FALSE))</f>
        <v xml:space="preserve"> </v>
      </c>
      <c r="AN106" s="13">
        <f t="shared" si="24"/>
        <v>0</v>
      </c>
      <c r="AO106" s="182">
        <f t="shared" si="38"/>
        <v>0</v>
      </c>
      <c r="AP106" s="14"/>
      <c r="AQ106" s="6">
        <f t="shared" si="25"/>
        <v>0</v>
      </c>
      <c r="AR106" s="163"/>
      <c r="AS106" s="12" t="str">
        <f>IF(S106=""," ",VLOOKUP(C106,'Ceiling - Project impl.'!$A$1:$F$202,6,FALSE))</f>
        <v xml:space="preserve"> </v>
      </c>
      <c r="AT106" s="13">
        <f t="shared" si="26"/>
        <v>0</v>
      </c>
      <c r="AU106" s="182">
        <f t="shared" si="39"/>
        <v>0</v>
      </c>
      <c r="AV106" s="136">
        <f t="shared" si="27"/>
        <v>0</v>
      </c>
      <c r="AW106" s="15">
        <f t="shared" si="40"/>
        <v>0</v>
      </c>
      <c r="AX106" s="183">
        <f t="shared" si="41"/>
        <v>0</v>
      </c>
      <c r="AY106" s="388"/>
      <c r="AZ106" s="388"/>
      <c r="BA106" s="388"/>
    </row>
    <row r="107" spans="1:53" x14ac:dyDescent="0.3">
      <c r="A107" s="71"/>
      <c r="B107" s="11" t="str">
        <f>IF(A107="","",VLOOKUP(A107,'II.Distribution of grant'!$A$6:$E$45,2,FALSE))</f>
        <v/>
      </c>
      <c r="C107" s="11" t="str">
        <f>IF(A107="","",VLOOKUP(A107,'II.Distribution of grant'!$A$6:$E$45,4,FALSE))</f>
        <v/>
      </c>
      <c r="D107" s="11" t="str">
        <f>IF(A107=""," ",VLOOKUP(C107,'Ceiling - Project impl.'!$A$1:$F$202,2,FALSE))</f>
        <v xml:space="preserve"> </v>
      </c>
      <c r="E107" s="6"/>
      <c r="F107" s="6"/>
      <c r="G107" s="6"/>
      <c r="H107" s="12" t="str">
        <f>IF(G107=""," ",VLOOKUP(C107,'Ceiling - Project impl.'!$A$1:$F$202,3,FALSE))</f>
        <v xml:space="preserve"> </v>
      </c>
      <c r="I107" s="13">
        <f t="shared" si="28"/>
        <v>0</v>
      </c>
      <c r="J107" s="14"/>
      <c r="K107" s="6"/>
      <c r="L107" s="12" t="str">
        <f>IF(K107=""," ",VLOOKUP(C107,'Ceiling - Project impl.'!$A$1:$F$202,4,FALSE))</f>
        <v xml:space="preserve"> </v>
      </c>
      <c r="M107" s="13">
        <f t="shared" si="29"/>
        <v>0</v>
      </c>
      <c r="N107" s="14"/>
      <c r="O107" s="6"/>
      <c r="P107" s="12" t="str">
        <f>IF(O107=""," ",VLOOKUP(C107,'Ceiling - Project impl.'!$A$1:$F$202,5,FALSE))</f>
        <v xml:space="preserve"> </v>
      </c>
      <c r="Q107" s="13">
        <f t="shared" si="30"/>
        <v>0</v>
      </c>
      <c r="R107" s="14"/>
      <c r="S107" s="6"/>
      <c r="T107" s="12" t="str">
        <f>IF(S107=""," ",VLOOKUP(C107,'Ceiling - Project impl.'!$A$1:$F$202,6,FALSE))</f>
        <v xml:space="preserve"> </v>
      </c>
      <c r="U107" s="13">
        <f t="shared" si="31"/>
        <v>0</v>
      </c>
      <c r="V107" s="136">
        <f t="shared" si="32"/>
        <v>0</v>
      </c>
      <c r="W107" s="15">
        <f t="shared" si="33"/>
        <v>0</v>
      </c>
      <c r="Y107" s="6">
        <f t="shared" si="34"/>
        <v>0</v>
      </c>
      <c r="Z107" s="163"/>
      <c r="AA107" s="12" t="str">
        <f>IF(G107=""," ",VLOOKUP(C107,'Ceiling - Project impl.'!$A$1:$F$202,3,FALSE))</f>
        <v xml:space="preserve"> </v>
      </c>
      <c r="AB107" s="13">
        <f t="shared" si="21"/>
        <v>0</v>
      </c>
      <c r="AC107" s="182">
        <f t="shared" si="35"/>
        <v>0</v>
      </c>
      <c r="AD107" s="14"/>
      <c r="AE107" s="6">
        <f t="shared" si="22"/>
        <v>0</v>
      </c>
      <c r="AF107" s="163"/>
      <c r="AG107" s="12" t="str">
        <f>IF(K107=""," ",VLOOKUP(C107,'Ceiling - Project impl.'!$A$1:$F$202,4,FALSE))</f>
        <v xml:space="preserve"> </v>
      </c>
      <c r="AH107" s="13">
        <f t="shared" si="36"/>
        <v>0</v>
      </c>
      <c r="AI107" s="182">
        <f t="shared" si="37"/>
        <v>0</v>
      </c>
      <c r="AJ107" s="14"/>
      <c r="AK107" s="6">
        <f t="shared" si="23"/>
        <v>0</v>
      </c>
      <c r="AL107" s="163"/>
      <c r="AM107" s="12" t="str">
        <f>IF(O107=""," ",VLOOKUP(C107,'Ceiling - Project impl.'!$A$1:$F$202,5,FALSE))</f>
        <v xml:space="preserve"> </v>
      </c>
      <c r="AN107" s="13">
        <f t="shared" si="24"/>
        <v>0</v>
      </c>
      <c r="AO107" s="182">
        <f t="shared" si="38"/>
        <v>0</v>
      </c>
      <c r="AP107" s="14"/>
      <c r="AQ107" s="6">
        <f t="shared" si="25"/>
        <v>0</v>
      </c>
      <c r="AR107" s="163"/>
      <c r="AS107" s="12" t="str">
        <f>IF(S107=""," ",VLOOKUP(C107,'Ceiling - Project impl.'!$A$1:$F$202,6,FALSE))</f>
        <v xml:space="preserve"> </v>
      </c>
      <c r="AT107" s="13">
        <f t="shared" si="26"/>
        <v>0</v>
      </c>
      <c r="AU107" s="182">
        <f t="shared" si="39"/>
        <v>0</v>
      </c>
      <c r="AV107" s="136">
        <f t="shared" si="27"/>
        <v>0</v>
      </c>
      <c r="AW107" s="15">
        <f t="shared" si="40"/>
        <v>0</v>
      </c>
      <c r="AX107" s="183">
        <f t="shared" si="41"/>
        <v>0</v>
      </c>
      <c r="AY107" s="388"/>
      <c r="AZ107" s="388"/>
      <c r="BA107" s="388"/>
    </row>
    <row r="108" spans="1:53" x14ac:dyDescent="0.3">
      <c r="A108" s="71"/>
      <c r="B108" s="11" t="str">
        <f>IF(A108="","",VLOOKUP(A108,'II.Distribution of grant'!$A$6:$E$45,2,FALSE))</f>
        <v/>
      </c>
      <c r="C108" s="11" t="str">
        <f>IF(A108="","",VLOOKUP(A108,'II.Distribution of grant'!$A$6:$E$45,4,FALSE))</f>
        <v/>
      </c>
      <c r="D108" s="11" t="str">
        <f>IF(A108=""," ",VLOOKUP(C108,'Ceiling - Project impl.'!$A$1:$F$202,2,FALSE))</f>
        <v xml:space="preserve"> </v>
      </c>
      <c r="E108" s="6"/>
      <c r="F108" s="6"/>
      <c r="G108" s="6"/>
      <c r="H108" s="12" t="str">
        <f>IF(G108=""," ",VLOOKUP(C108,'Ceiling - Project impl.'!$A$1:$F$202,3,FALSE))</f>
        <v xml:space="preserve"> </v>
      </c>
      <c r="I108" s="13">
        <f t="shared" si="28"/>
        <v>0</v>
      </c>
      <c r="J108" s="14"/>
      <c r="K108" s="6"/>
      <c r="L108" s="12" t="str">
        <f>IF(K108=""," ",VLOOKUP(C108,'Ceiling - Project impl.'!$A$1:$F$202,4,FALSE))</f>
        <v xml:space="preserve"> </v>
      </c>
      <c r="M108" s="13">
        <f t="shared" si="29"/>
        <v>0</v>
      </c>
      <c r="N108" s="14"/>
      <c r="O108" s="6"/>
      <c r="P108" s="12" t="str">
        <f>IF(O108=""," ",VLOOKUP(C108,'Ceiling - Project impl.'!$A$1:$F$202,5,FALSE))</f>
        <v xml:space="preserve"> </v>
      </c>
      <c r="Q108" s="13">
        <f t="shared" si="30"/>
        <v>0</v>
      </c>
      <c r="R108" s="14"/>
      <c r="S108" s="6"/>
      <c r="T108" s="12" t="str">
        <f>IF(S108=""," ",VLOOKUP(C108,'Ceiling - Project impl.'!$A$1:$F$202,6,FALSE))</f>
        <v xml:space="preserve"> </v>
      </c>
      <c r="U108" s="13">
        <f t="shared" si="31"/>
        <v>0</v>
      </c>
      <c r="V108" s="136">
        <f t="shared" si="32"/>
        <v>0</v>
      </c>
      <c r="W108" s="15">
        <f t="shared" si="33"/>
        <v>0</v>
      </c>
      <c r="Y108" s="6">
        <f t="shared" si="34"/>
        <v>0</v>
      </c>
      <c r="Z108" s="163"/>
      <c r="AA108" s="12" t="str">
        <f>IF(G108=""," ",VLOOKUP(C108,'Ceiling - Project impl.'!$A$1:$F$202,3,FALSE))</f>
        <v xml:space="preserve"> </v>
      </c>
      <c r="AB108" s="13">
        <f t="shared" si="21"/>
        <v>0</v>
      </c>
      <c r="AC108" s="182">
        <f t="shared" si="35"/>
        <v>0</v>
      </c>
      <c r="AD108" s="14"/>
      <c r="AE108" s="6">
        <f t="shared" si="22"/>
        <v>0</v>
      </c>
      <c r="AF108" s="163"/>
      <c r="AG108" s="12" t="str">
        <f>IF(K108=""," ",VLOOKUP(C108,'Ceiling - Project impl.'!$A$1:$F$202,4,FALSE))</f>
        <v xml:space="preserve"> </v>
      </c>
      <c r="AH108" s="13">
        <f t="shared" si="36"/>
        <v>0</v>
      </c>
      <c r="AI108" s="182">
        <f t="shared" si="37"/>
        <v>0</v>
      </c>
      <c r="AJ108" s="14"/>
      <c r="AK108" s="6">
        <f t="shared" si="23"/>
        <v>0</v>
      </c>
      <c r="AL108" s="163"/>
      <c r="AM108" s="12" t="str">
        <f>IF(O108=""," ",VLOOKUP(C108,'Ceiling - Project impl.'!$A$1:$F$202,5,FALSE))</f>
        <v xml:space="preserve"> </v>
      </c>
      <c r="AN108" s="13">
        <f t="shared" si="24"/>
        <v>0</v>
      </c>
      <c r="AO108" s="182">
        <f t="shared" si="38"/>
        <v>0</v>
      </c>
      <c r="AP108" s="14"/>
      <c r="AQ108" s="6">
        <f t="shared" si="25"/>
        <v>0</v>
      </c>
      <c r="AR108" s="163"/>
      <c r="AS108" s="12" t="str">
        <f>IF(S108=""," ",VLOOKUP(C108,'Ceiling - Project impl.'!$A$1:$F$202,6,FALSE))</f>
        <v xml:space="preserve"> </v>
      </c>
      <c r="AT108" s="13">
        <f t="shared" si="26"/>
        <v>0</v>
      </c>
      <c r="AU108" s="182">
        <f t="shared" si="39"/>
        <v>0</v>
      </c>
      <c r="AV108" s="136">
        <f t="shared" si="27"/>
        <v>0</v>
      </c>
      <c r="AW108" s="15">
        <f t="shared" si="40"/>
        <v>0</v>
      </c>
      <c r="AX108" s="183">
        <f t="shared" si="41"/>
        <v>0</v>
      </c>
      <c r="AY108" s="388"/>
      <c r="AZ108" s="388"/>
      <c r="BA108" s="388"/>
    </row>
    <row r="109" spans="1:53" x14ac:dyDescent="0.3">
      <c r="A109" s="71"/>
      <c r="B109" s="11" t="str">
        <f>IF(A109="","",VLOOKUP(A109,'II.Distribution of grant'!$A$6:$E$45,2,FALSE))</f>
        <v/>
      </c>
      <c r="C109" s="11" t="str">
        <f>IF(A109="","",VLOOKUP(A109,'II.Distribution of grant'!$A$6:$E$45,4,FALSE))</f>
        <v/>
      </c>
      <c r="D109" s="11" t="str">
        <f>IF(A109=""," ",VLOOKUP(C109,'Ceiling - Project impl.'!$A$1:$F$202,2,FALSE))</f>
        <v xml:space="preserve"> </v>
      </c>
      <c r="E109" s="6"/>
      <c r="F109" s="6"/>
      <c r="G109" s="6"/>
      <c r="H109" s="12" t="str">
        <f>IF(G109=""," ",VLOOKUP(C109,'Ceiling - Project impl.'!$A$1:$F$202,3,FALSE))</f>
        <v xml:space="preserve"> </v>
      </c>
      <c r="I109" s="13">
        <f t="shared" si="28"/>
        <v>0</v>
      </c>
      <c r="J109" s="14"/>
      <c r="K109" s="6"/>
      <c r="L109" s="12" t="str">
        <f>IF(K109=""," ",VLOOKUP(C109,'Ceiling - Project impl.'!$A$1:$F$202,4,FALSE))</f>
        <v xml:space="preserve"> </v>
      </c>
      <c r="M109" s="13">
        <f t="shared" si="29"/>
        <v>0</v>
      </c>
      <c r="N109" s="14"/>
      <c r="O109" s="6"/>
      <c r="P109" s="12" t="str">
        <f>IF(O109=""," ",VLOOKUP(C109,'Ceiling - Project impl.'!$A$1:$F$202,5,FALSE))</f>
        <v xml:space="preserve"> </v>
      </c>
      <c r="Q109" s="13">
        <f t="shared" si="30"/>
        <v>0</v>
      </c>
      <c r="R109" s="14"/>
      <c r="S109" s="6"/>
      <c r="T109" s="12" t="str">
        <f>IF(S109=""," ",VLOOKUP(C109,'Ceiling - Project impl.'!$A$1:$F$202,6,FALSE))</f>
        <v xml:space="preserve"> </v>
      </c>
      <c r="U109" s="13">
        <f t="shared" si="31"/>
        <v>0</v>
      </c>
      <c r="V109" s="136">
        <f t="shared" si="32"/>
        <v>0</v>
      </c>
      <c r="W109" s="15">
        <f t="shared" si="33"/>
        <v>0</v>
      </c>
      <c r="Y109" s="6">
        <f t="shared" si="34"/>
        <v>0</v>
      </c>
      <c r="Z109" s="163"/>
      <c r="AA109" s="12" t="str">
        <f>IF(G109=""," ",VLOOKUP(C109,'Ceiling - Project impl.'!$A$1:$F$202,3,FALSE))</f>
        <v xml:space="preserve"> </v>
      </c>
      <c r="AB109" s="13">
        <f t="shared" si="21"/>
        <v>0</v>
      </c>
      <c r="AC109" s="182">
        <f t="shared" si="35"/>
        <v>0</v>
      </c>
      <c r="AD109" s="14"/>
      <c r="AE109" s="6">
        <f t="shared" si="22"/>
        <v>0</v>
      </c>
      <c r="AF109" s="163"/>
      <c r="AG109" s="12" t="str">
        <f>IF(K109=""," ",VLOOKUP(C109,'Ceiling - Project impl.'!$A$1:$F$202,4,FALSE))</f>
        <v xml:space="preserve"> </v>
      </c>
      <c r="AH109" s="13">
        <f t="shared" si="36"/>
        <v>0</v>
      </c>
      <c r="AI109" s="182">
        <f t="shared" si="37"/>
        <v>0</v>
      </c>
      <c r="AJ109" s="14"/>
      <c r="AK109" s="6">
        <f t="shared" si="23"/>
        <v>0</v>
      </c>
      <c r="AL109" s="163"/>
      <c r="AM109" s="12" t="str">
        <f>IF(O109=""," ",VLOOKUP(C109,'Ceiling - Project impl.'!$A$1:$F$202,5,FALSE))</f>
        <v xml:space="preserve"> </v>
      </c>
      <c r="AN109" s="13">
        <f t="shared" si="24"/>
        <v>0</v>
      </c>
      <c r="AO109" s="182">
        <f t="shared" si="38"/>
        <v>0</v>
      </c>
      <c r="AP109" s="14"/>
      <c r="AQ109" s="6">
        <f t="shared" si="25"/>
        <v>0</v>
      </c>
      <c r="AR109" s="163"/>
      <c r="AS109" s="12" t="str">
        <f>IF(S109=""," ",VLOOKUP(C109,'Ceiling - Project impl.'!$A$1:$F$202,6,FALSE))</f>
        <v xml:space="preserve"> </v>
      </c>
      <c r="AT109" s="13">
        <f t="shared" si="26"/>
        <v>0</v>
      </c>
      <c r="AU109" s="182">
        <f t="shared" si="39"/>
        <v>0</v>
      </c>
      <c r="AV109" s="136">
        <f t="shared" si="27"/>
        <v>0</v>
      </c>
      <c r="AW109" s="15">
        <f t="shared" si="40"/>
        <v>0</v>
      </c>
      <c r="AX109" s="183">
        <f t="shared" si="41"/>
        <v>0</v>
      </c>
      <c r="AY109" s="388"/>
      <c r="AZ109" s="388"/>
      <c r="BA109" s="388"/>
    </row>
    <row r="110" spans="1:53" x14ac:dyDescent="0.3">
      <c r="A110" s="71"/>
      <c r="B110" s="11" t="str">
        <f>IF(A110="","",VLOOKUP(A110,'II.Distribution of grant'!$A$6:$E$45,2,FALSE))</f>
        <v/>
      </c>
      <c r="C110" s="11" t="str">
        <f>IF(A110="","",VLOOKUP(A110,'II.Distribution of grant'!$A$6:$E$45,4,FALSE))</f>
        <v/>
      </c>
      <c r="D110" s="11" t="str">
        <f>IF(A110=""," ",VLOOKUP(C110,'Ceiling - Project impl.'!$A$1:$F$202,2,FALSE))</f>
        <v xml:space="preserve"> </v>
      </c>
      <c r="E110" s="6"/>
      <c r="F110" s="6"/>
      <c r="G110" s="6"/>
      <c r="H110" s="12" t="str">
        <f>IF(G110=""," ",VLOOKUP(C110,'Ceiling - Project impl.'!$A$1:$F$202,3,FALSE))</f>
        <v xml:space="preserve"> </v>
      </c>
      <c r="I110" s="13">
        <f t="shared" si="28"/>
        <v>0</v>
      </c>
      <c r="J110" s="14"/>
      <c r="K110" s="6"/>
      <c r="L110" s="12" t="str">
        <f>IF(K110=""," ",VLOOKUP(C110,'Ceiling - Project impl.'!$A$1:$F$202,4,FALSE))</f>
        <v xml:space="preserve"> </v>
      </c>
      <c r="M110" s="13">
        <f t="shared" si="29"/>
        <v>0</v>
      </c>
      <c r="N110" s="14"/>
      <c r="O110" s="6"/>
      <c r="P110" s="12" t="str">
        <f>IF(O110=""," ",VLOOKUP(C110,'Ceiling - Project impl.'!$A$1:$F$202,5,FALSE))</f>
        <v xml:space="preserve"> </v>
      </c>
      <c r="Q110" s="13">
        <f t="shared" si="30"/>
        <v>0</v>
      </c>
      <c r="R110" s="14"/>
      <c r="S110" s="6"/>
      <c r="T110" s="12" t="str">
        <f>IF(S110=""," ",VLOOKUP(C110,'Ceiling - Project impl.'!$A$1:$F$202,6,FALSE))</f>
        <v xml:space="preserve"> </v>
      </c>
      <c r="U110" s="13">
        <f t="shared" si="31"/>
        <v>0</v>
      </c>
      <c r="V110" s="136">
        <f t="shared" si="32"/>
        <v>0</v>
      </c>
      <c r="W110" s="15">
        <f t="shared" si="33"/>
        <v>0</v>
      </c>
      <c r="Y110" s="6">
        <f t="shared" si="34"/>
        <v>0</v>
      </c>
      <c r="Z110" s="163"/>
      <c r="AA110" s="12" t="str">
        <f>IF(G110=""," ",VLOOKUP(C110,'Ceiling - Project impl.'!$A$1:$F$202,3,FALSE))</f>
        <v xml:space="preserve"> </v>
      </c>
      <c r="AB110" s="13">
        <f t="shared" si="21"/>
        <v>0</v>
      </c>
      <c r="AC110" s="182">
        <f t="shared" si="35"/>
        <v>0</v>
      </c>
      <c r="AD110" s="14"/>
      <c r="AE110" s="6">
        <f t="shared" si="22"/>
        <v>0</v>
      </c>
      <c r="AF110" s="163"/>
      <c r="AG110" s="12" t="str">
        <f>IF(K110=""," ",VLOOKUP(C110,'Ceiling - Project impl.'!$A$1:$F$202,4,FALSE))</f>
        <v xml:space="preserve"> </v>
      </c>
      <c r="AH110" s="13">
        <f t="shared" si="36"/>
        <v>0</v>
      </c>
      <c r="AI110" s="182">
        <f t="shared" si="37"/>
        <v>0</v>
      </c>
      <c r="AJ110" s="14"/>
      <c r="AK110" s="6">
        <f t="shared" si="23"/>
        <v>0</v>
      </c>
      <c r="AL110" s="163"/>
      <c r="AM110" s="12" t="str">
        <f>IF(O110=""," ",VLOOKUP(C110,'Ceiling - Project impl.'!$A$1:$F$202,5,FALSE))</f>
        <v xml:space="preserve"> </v>
      </c>
      <c r="AN110" s="13">
        <f t="shared" si="24"/>
        <v>0</v>
      </c>
      <c r="AO110" s="182">
        <f t="shared" si="38"/>
        <v>0</v>
      </c>
      <c r="AP110" s="14"/>
      <c r="AQ110" s="6">
        <f t="shared" si="25"/>
        <v>0</v>
      </c>
      <c r="AR110" s="163"/>
      <c r="AS110" s="12" t="str">
        <f>IF(S110=""," ",VLOOKUP(C110,'Ceiling - Project impl.'!$A$1:$F$202,6,FALSE))</f>
        <v xml:space="preserve"> </v>
      </c>
      <c r="AT110" s="13">
        <f t="shared" si="26"/>
        <v>0</v>
      </c>
      <c r="AU110" s="182">
        <f t="shared" si="39"/>
        <v>0</v>
      </c>
      <c r="AV110" s="136">
        <f t="shared" si="27"/>
        <v>0</v>
      </c>
      <c r="AW110" s="15">
        <f t="shared" si="40"/>
        <v>0</v>
      </c>
      <c r="AX110" s="183">
        <f t="shared" si="41"/>
        <v>0</v>
      </c>
      <c r="AY110" s="388"/>
      <c r="AZ110" s="388"/>
      <c r="BA110" s="388"/>
    </row>
    <row r="111" spans="1:53" x14ac:dyDescent="0.3">
      <c r="A111" s="71"/>
      <c r="B111" s="11" t="str">
        <f>IF(A111="","",VLOOKUP(A111,'II.Distribution of grant'!$A$6:$E$45,2,FALSE))</f>
        <v/>
      </c>
      <c r="C111" s="11" t="str">
        <f>IF(A111="","",VLOOKUP(A111,'II.Distribution of grant'!$A$6:$E$45,4,FALSE))</f>
        <v/>
      </c>
      <c r="D111" s="11" t="str">
        <f>IF(A111=""," ",VLOOKUP(C111,'Ceiling - Project impl.'!$A$1:$F$202,2,FALSE))</f>
        <v xml:space="preserve"> </v>
      </c>
      <c r="E111" s="6"/>
      <c r="F111" s="6"/>
      <c r="G111" s="6"/>
      <c r="H111" s="12" t="str">
        <f>IF(G111=""," ",VLOOKUP(C111,'Ceiling - Project impl.'!$A$1:$F$202,3,FALSE))</f>
        <v xml:space="preserve"> </v>
      </c>
      <c r="I111" s="13">
        <f t="shared" ref="I111:I212" si="42">IFERROR(+G111*H111,0)</f>
        <v>0</v>
      </c>
      <c r="J111" s="14"/>
      <c r="K111" s="6"/>
      <c r="L111" s="12" t="str">
        <f>IF(K111=""," ",VLOOKUP(C111,'Ceiling - Project impl.'!$A$1:$F$202,4,FALSE))</f>
        <v xml:space="preserve"> </v>
      </c>
      <c r="M111" s="13">
        <f t="shared" ref="M111:M212" si="43">IFERROR(+K111*L111,)</f>
        <v>0</v>
      </c>
      <c r="N111" s="14"/>
      <c r="O111" s="6"/>
      <c r="P111" s="12" t="str">
        <f>IF(O111=""," ",VLOOKUP(C111,'Ceiling - Project impl.'!$A$1:$F$202,5,FALSE))</f>
        <v xml:space="preserve"> </v>
      </c>
      <c r="Q111" s="13">
        <f t="shared" ref="Q111:Q212" si="44">IFERROR(+O111*P111,0)</f>
        <v>0</v>
      </c>
      <c r="R111" s="14"/>
      <c r="S111" s="6"/>
      <c r="T111" s="12" t="str">
        <f>IF(S111=""," ",VLOOKUP(C111,'Ceiling - Project impl.'!$A$1:$F$202,6,FALSE))</f>
        <v xml:space="preserve"> </v>
      </c>
      <c r="U111" s="13">
        <f t="shared" ref="U111:U212" si="45">IFERROR(+S111*T111,0)</f>
        <v>0</v>
      </c>
      <c r="V111" s="136">
        <f t="shared" ref="V111:V212" si="46">+S111+O111+K111+G111</f>
        <v>0</v>
      </c>
      <c r="W111" s="15">
        <f t="shared" ref="W111:W212" si="47">IFERROR(+U111+Q111+M111+I111,0)</f>
        <v>0</v>
      </c>
      <c r="Y111" s="6">
        <f t="shared" ref="Y111:Y212" si="48">+G111</f>
        <v>0</v>
      </c>
      <c r="Z111" s="163"/>
      <c r="AA111" s="12" t="str">
        <f>IF(G111=""," ",VLOOKUP(C111,'Ceiling - Project impl.'!$A$1:$F$202,3,FALSE))</f>
        <v xml:space="preserve"> </v>
      </c>
      <c r="AB111" s="13">
        <f t="shared" ref="AB111:AB212" si="49">IFERROR((Y111-Z111)*AA111,0)</f>
        <v>0</v>
      </c>
      <c r="AC111" s="182">
        <f t="shared" ref="AC111:AC212" si="50">+I111-AB111</f>
        <v>0</v>
      </c>
      <c r="AD111" s="14"/>
      <c r="AE111" s="6">
        <f t="shared" ref="AE111:AE212" si="51">+K111</f>
        <v>0</v>
      </c>
      <c r="AF111" s="163"/>
      <c r="AG111" s="12" t="str">
        <f>IF(K111=""," ",VLOOKUP(C111,'Ceiling - Project impl.'!$A$1:$F$202,4,FALSE))</f>
        <v xml:space="preserve"> </v>
      </c>
      <c r="AH111" s="13">
        <f t="shared" ref="AH111:AH212" si="52">IFERROR((AE111-AF111)*AG111,)</f>
        <v>0</v>
      </c>
      <c r="AI111" s="182">
        <f t="shared" ref="AI111:AI212" si="53">+M111-AH111</f>
        <v>0</v>
      </c>
      <c r="AJ111" s="14"/>
      <c r="AK111" s="6">
        <f t="shared" ref="AK111:AK212" si="54">+O111</f>
        <v>0</v>
      </c>
      <c r="AL111" s="163"/>
      <c r="AM111" s="12" t="str">
        <f>IF(O111=""," ",VLOOKUP(C111,'Ceiling - Project impl.'!$A$1:$F$202,5,FALSE))</f>
        <v xml:space="preserve"> </v>
      </c>
      <c r="AN111" s="13">
        <f t="shared" ref="AN111:AN212" si="55">IFERROR((AK111-AL111)*AM111,0)</f>
        <v>0</v>
      </c>
      <c r="AO111" s="182">
        <f t="shared" ref="AO111:AO212" si="56">+Q111-AN111</f>
        <v>0</v>
      </c>
      <c r="AP111" s="14"/>
      <c r="AQ111" s="6">
        <f t="shared" ref="AQ111:AQ212" si="57">+S111</f>
        <v>0</v>
      </c>
      <c r="AR111" s="163"/>
      <c r="AS111" s="12" t="str">
        <f>IF(S111=""," ",VLOOKUP(C111,'Ceiling - Project impl.'!$A$1:$F$202,6,FALSE))</f>
        <v xml:space="preserve"> </v>
      </c>
      <c r="AT111" s="13">
        <f t="shared" ref="AT111:AT212" si="58">IFERROR((AQ111-AR111)*AS111,0)</f>
        <v>0</v>
      </c>
      <c r="AU111" s="182">
        <f t="shared" ref="AU111:AU212" si="59">+U111-AT111</f>
        <v>0</v>
      </c>
      <c r="AV111" s="136">
        <f t="shared" ref="AV111:AV212" si="60">+AQ111+AK111+AE111+Y111</f>
        <v>0</v>
      </c>
      <c r="AW111" s="15">
        <f t="shared" ref="AW111:AW212" si="61">IFERROR(+AT111+AN111+AH111+AB111,0)</f>
        <v>0</v>
      </c>
      <c r="AX111" s="183">
        <f t="shared" ref="AX111:AX212" si="62">+AC111+AI111+AO111+AU111</f>
        <v>0</v>
      </c>
      <c r="AY111" s="388"/>
      <c r="AZ111" s="388"/>
      <c r="BA111" s="388"/>
    </row>
    <row r="112" spans="1:53" x14ac:dyDescent="0.3">
      <c r="A112" s="71"/>
      <c r="B112" s="11" t="str">
        <f>IF(A112="","",VLOOKUP(A112,'II.Distribution of grant'!$A$6:$E$45,2,FALSE))</f>
        <v/>
      </c>
      <c r="C112" s="11" t="str">
        <f>IF(A112="","",VLOOKUP(A112,'II.Distribution of grant'!$A$6:$E$45,4,FALSE))</f>
        <v/>
      </c>
      <c r="D112" s="11" t="str">
        <f>IF(A112=""," ",VLOOKUP(C112,'Ceiling - Project impl.'!$A$1:$F$202,2,FALSE))</f>
        <v xml:space="preserve"> </v>
      </c>
      <c r="E112" s="6"/>
      <c r="F112" s="6"/>
      <c r="G112" s="6"/>
      <c r="H112" s="12" t="str">
        <f>IF(G112=""," ",VLOOKUP(C112,'Ceiling - Project impl.'!$A$1:$F$202,3,FALSE))</f>
        <v xml:space="preserve"> </v>
      </c>
      <c r="I112" s="13">
        <f t="shared" si="42"/>
        <v>0</v>
      </c>
      <c r="J112" s="14"/>
      <c r="K112" s="6"/>
      <c r="L112" s="12" t="str">
        <f>IF(K112=""," ",VLOOKUP(C112,'Ceiling - Project impl.'!$A$1:$F$202,4,FALSE))</f>
        <v xml:space="preserve"> </v>
      </c>
      <c r="M112" s="13">
        <f t="shared" si="43"/>
        <v>0</v>
      </c>
      <c r="N112" s="14"/>
      <c r="O112" s="6"/>
      <c r="P112" s="12" t="str">
        <f>IF(O112=""," ",VLOOKUP(C112,'Ceiling - Project impl.'!$A$1:$F$202,5,FALSE))</f>
        <v xml:space="preserve"> </v>
      </c>
      <c r="Q112" s="13">
        <f t="shared" si="44"/>
        <v>0</v>
      </c>
      <c r="R112" s="14"/>
      <c r="S112" s="6"/>
      <c r="T112" s="12" t="str">
        <f>IF(S112=""," ",VLOOKUP(C112,'Ceiling - Project impl.'!$A$1:$F$202,6,FALSE))</f>
        <v xml:space="preserve"> </v>
      </c>
      <c r="U112" s="13">
        <f t="shared" si="45"/>
        <v>0</v>
      </c>
      <c r="V112" s="136">
        <f t="shared" si="46"/>
        <v>0</v>
      </c>
      <c r="W112" s="15">
        <f t="shared" si="47"/>
        <v>0</v>
      </c>
      <c r="Y112" s="6">
        <f t="shared" si="48"/>
        <v>0</v>
      </c>
      <c r="Z112" s="163"/>
      <c r="AA112" s="12" t="str">
        <f>IF(G112=""," ",VLOOKUP(C112,'Ceiling - Project impl.'!$A$1:$F$202,3,FALSE))</f>
        <v xml:space="preserve"> </v>
      </c>
      <c r="AB112" s="13">
        <f t="shared" si="49"/>
        <v>0</v>
      </c>
      <c r="AC112" s="182">
        <f t="shared" si="50"/>
        <v>0</v>
      </c>
      <c r="AD112" s="14"/>
      <c r="AE112" s="6">
        <f t="shared" si="51"/>
        <v>0</v>
      </c>
      <c r="AF112" s="163"/>
      <c r="AG112" s="12" t="str">
        <f>IF(K112=""," ",VLOOKUP(C112,'Ceiling - Project impl.'!$A$1:$F$202,4,FALSE))</f>
        <v xml:space="preserve"> </v>
      </c>
      <c r="AH112" s="13">
        <f t="shared" si="52"/>
        <v>0</v>
      </c>
      <c r="AI112" s="182">
        <f t="shared" si="53"/>
        <v>0</v>
      </c>
      <c r="AJ112" s="14"/>
      <c r="AK112" s="6">
        <f t="shared" si="54"/>
        <v>0</v>
      </c>
      <c r="AL112" s="163"/>
      <c r="AM112" s="12" t="str">
        <f>IF(O112=""," ",VLOOKUP(C112,'Ceiling - Project impl.'!$A$1:$F$202,5,FALSE))</f>
        <v xml:space="preserve"> </v>
      </c>
      <c r="AN112" s="13">
        <f t="shared" si="55"/>
        <v>0</v>
      </c>
      <c r="AO112" s="182">
        <f t="shared" si="56"/>
        <v>0</v>
      </c>
      <c r="AP112" s="14"/>
      <c r="AQ112" s="6">
        <f t="shared" si="57"/>
        <v>0</v>
      </c>
      <c r="AR112" s="163"/>
      <c r="AS112" s="12" t="str">
        <f>IF(S112=""," ",VLOOKUP(C112,'Ceiling - Project impl.'!$A$1:$F$202,6,FALSE))</f>
        <v xml:space="preserve"> </v>
      </c>
      <c r="AT112" s="13">
        <f t="shared" si="58"/>
        <v>0</v>
      </c>
      <c r="AU112" s="182">
        <f t="shared" si="59"/>
        <v>0</v>
      </c>
      <c r="AV112" s="136">
        <f t="shared" si="60"/>
        <v>0</v>
      </c>
      <c r="AW112" s="15">
        <f t="shared" si="61"/>
        <v>0</v>
      </c>
      <c r="AX112" s="183">
        <f t="shared" si="62"/>
        <v>0</v>
      </c>
      <c r="AY112" s="388"/>
      <c r="AZ112" s="388"/>
      <c r="BA112" s="388"/>
    </row>
    <row r="113" spans="1:53" x14ac:dyDescent="0.3">
      <c r="A113" s="71"/>
      <c r="B113" s="11" t="str">
        <f>IF(A113="","",VLOOKUP(A113,'II.Distribution of grant'!$A$6:$E$45,2,FALSE))</f>
        <v/>
      </c>
      <c r="C113" s="11" t="str">
        <f>IF(A113="","",VLOOKUP(A113,'II.Distribution of grant'!$A$6:$E$45,4,FALSE))</f>
        <v/>
      </c>
      <c r="D113" s="11" t="str">
        <f>IF(A113=""," ",VLOOKUP(C113,'Ceiling - Project impl.'!$A$1:$F$202,2,FALSE))</f>
        <v xml:space="preserve"> </v>
      </c>
      <c r="E113" s="6"/>
      <c r="F113" s="6"/>
      <c r="G113" s="6"/>
      <c r="H113" s="12" t="str">
        <f>IF(G113=""," ",VLOOKUP(C113,'Ceiling - Project impl.'!$A$1:$F$202,3,FALSE))</f>
        <v xml:space="preserve"> </v>
      </c>
      <c r="I113" s="13">
        <f t="shared" si="42"/>
        <v>0</v>
      </c>
      <c r="J113" s="14"/>
      <c r="K113" s="6"/>
      <c r="L113" s="12" t="str">
        <f>IF(K113=""," ",VLOOKUP(C113,'Ceiling - Project impl.'!$A$1:$F$202,4,FALSE))</f>
        <v xml:space="preserve"> </v>
      </c>
      <c r="M113" s="13">
        <f t="shared" si="43"/>
        <v>0</v>
      </c>
      <c r="N113" s="14"/>
      <c r="O113" s="6"/>
      <c r="P113" s="12" t="str">
        <f>IF(O113=""," ",VLOOKUP(C113,'Ceiling - Project impl.'!$A$1:$F$202,5,FALSE))</f>
        <v xml:space="preserve"> </v>
      </c>
      <c r="Q113" s="13">
        <f t="shared" si="44"/>
        <v>0</v>
      </c>
      <c r="R113" s="14"/>
      <c r="S113" s="6"/>
      <c r="T113" s="12" t="str">
        <f>IF(S113=""," ",VLOOKUP(C113,'Ceiling - Project impl.'!$A$1:$F$202,6,FALSE))</f>
        <v xml:space="preserve"> </v>
      </c>
      <c r="U113" s="13">
        <f t="shared" si="45"/>
        <v>0</v>
      </c>
      <c r="V113" s="136">
        <f t="shared" si="46"/>
        <v>0</v>
      </c>
      <c r="W113" s="15">
        <f t="shared" si="47"/>
        <v>0</v>
      </c>
      <c r="Y113" s="6">
        <f t="shared" si="48"/>
        <v>0</v>
      </c>
      <c r="Z113" s="163"/>
      <c r="AA113" s="12" t="str">
        <f>IF(G113=""," ",VLOOKUP(C113,'Ceiling - Project impl.'!$A$1:$F$202,3,FALSE))</f>
        <v xml:space="preserve"> </v>
      </c>
      <c r="AB113" s="13">
        <f t="shared" si="49"/>
        <v>0</v>
      </c>
      <c r="AC113" s="182">
        <f t="shared" si="50"/>
        <v>0</v>
      </c>
      <c r="AD113" s="14"/>
      <c r="AE113" s="6">
        <f t="shared" si="51"/>
        <v>0</v>
      </c>
      <c r="AF113" s="163"/>
      <c r="AG113" s="12" t="str">
        <f>IF(K113=""," ",VLOOKUP(C113,'Ceiling - Project impl.'!$A$1:$F$202,4,FALSE))</f>
        <v xml:space="preserve"> </v>
      </c>
      <c r="AH113" s="13">
        <f t="shared" si="52"/>
        <v>0</v>
      </c>
      <c r="AI113" s="182">
        <f t="shared" si="53"/>
        <v>0</v>
      </c>
      <c r="AJ113" s="14"/>
      <c r="AK113" s="6">
        <f t="shared" si="54"/>
        <v>0</v>
      </c>
      <c r="AL113" s="163"/>
      <c r="AM113" s="12" t="str">
        <f>IF(O113=""," ",VLOOKUP(C113,'Ceiling - Project impl.'!$A$1:$F$202,5,FALSE))</f>
        <v xml:space="preserve"> </v>
      </c>
      <c r="AN113" s="13">
        <f t="shared" si="55"/>
        <v>0</v>
      </c>
      <c r="AO113" s="182">
        <f t="shared" si="56"/>
        <v>0</v>
      </c>
      <c r="AP113" s="14"/>
      <c r="AQ113" s="6">
        <f t="shared" si="57"/>
        <v>0</v>
      </c>
      <c r="AR113" s="163"/>
      <c r="AS113" s="12" t="str">
        <f>IF(S113=""," ",VLOOKUP(C113,'Ceiling - Project impl.'!$A$1:$F$202,6,FALSE))</f>
        <v xml:space="preserve"> </v>
      </c>
      <c r="AT113" s="13">
        <f t="shared" si="58"/>
        <v>0</v>
      </c>
      <c r="AU113" s="182">
        <f t="shared" si="59"/>
        <v>0</v>
      </c>
      <c r="AV113" s="136">
        <f t="shared" si="60"/>
        <v>0</v>
      </c>
      <c r="AW113" s="15">
        <f t="shared" si="61"/>
        <v>0</v>
      </c>
      <c r="AX113" s="183">
        <f t="shared" si="62"/>
        <v>0</v>
      </c>
      <c r="AY113" s="388"/>
      <c r="AZ113" s="388"/>
      <c r="BA113" s="388"/>
    </row>
    <row r="114" spans="1:53" x14ac:dyDescent="0.3">
      <c r="A114" s="71"/>
      <c r="B114" s="11" t="str">
        <f>IF(A114="","",VLOOKUP(A114,'II.Distribution of grant'!$A$6:$E$45,2,FALSE))</f>
        <v/>
      </c>
      <c r="C114" s="11" t="str">
        <f>IF(A114="","",VLOOKUP(A114,'II.Distribution of grant'!$A$6:$E$45,4,FALSE))</f>
        <v/>
      </c>
      <c r="D114" s="11" t="str">
        <f>IF(A114=""," ",VLOOKUP(C114,'Ceiling - Project impl.'!$A$1:$F$202,2,FALSE))</f>
        <v xml:space="preserve"> </v>
      </c>
      <c r="E114" s="6"/>
      <c r="F114" s="6"/>
      <c r="G114" s="6"/>
      <c r="H114" s="12" t="str">
        <f>IF(G114=""," ",VLOOKUP(C114,'Ceiling - Project impl.'!$A$1:$F$202,3,FALSE))</f>
        <v xml:space="preserve"> </v>
      </c>
      <c r="I114" s="13">
        <f t="shared" si="42"/>
        <v>0</v>
      </c>
      <c r="J114" s="14"/>
      <c r="K114" s="6"/>
      <c r="L114" s="12" t="str">
        <f>IF(K114=""," ",VLOOKUP(C114,'Ceiling - Project impl.'!$A$1:$F$202,4,FALSE))</f>
        <v xml:space="preserve"> </v>
      </c>
      <c r="M114" s="13">
        <f t="shared" si="43"/>
        <v>0</v>
      </c>
      <c r="N114" s="14"/>
      <c r="O114" s="6"/>
      <c r="P114" s="12" t="str">
        <f>IF(O114=""," ",VLOOKUP(C114,'Ceiling - Project impl.'!$A$1:$F$202,5,FALSE))</f>
        <v xml:space="preserve"> </v>
      </c>
      <c r="Q114" s="13">
        <f t="shared" si="44"/>
        <v>0</v>
      </c>
      <c r="R114" s="14"/>
      <c r="S114" s="6"/>
      <c r="T114" s="12" t="str">
        <f>IF(S114=""," ",VLOOKUP(C114,'Ceiling - Project impl.'!$A$1:$F$202,6,FALSE))</f>
        <v xml:space="preserve"> </v>
      </c>
      <c r="U114" s="13">
        <f t="shared" si="45"/>
        <v>0</v>
      </c>
      <c r="V114" s="136">
        <f t="shared" si="46"/>
        <v>0</v>
      </c>
      <c r="W114" s="15">
        <f t="shared" si="47"/>
        <v>0</v>
      </c>
      <c r="Y114" s="6">
        <f t="shared" si="48"/>
        <v>0</v>
      </c>
      <c r="Z114" s="163"/>
      <c r="AA114" s="12" t="str">
        <f>IF(G114=""," ",VLOOKUP(C114,'Ceiling - Project impl.'!$A$1:$F$202,3,FALSE))</f>
        <v xml:space="preserve"> </v>
      </c>
      <c r="AB114" s="13">
        <f t="shared" si="49"/>
        <v>0</v>
      </c>
      <c r="AC114" s="182">
        <f t="shared" si="50"/>
        <v>0</v>
      </c>
      <c r="AD114" s="14"/>
      <c r="AE114" s="6">
        <f t="shared" si="51"/>
        <v>0</v>
      </c>
      <c r="AF114" s="163"/>
      <c r="AG114" s="12" t="str">
        <f>IF(K114=""," ",VLOOKUP(C114,'Ceiling - Project impl.'!$A$1:$F$202,4,FALSE))</f>
        <v xml:space="preserve"> </v>
      </c>
      <c r="AH114" s="13">
        <f t="shared" si="52"/>
        <v>0</v>
      </c>
      <c r="AI114" s="182">
        <f t="shared" si="53"/>
        <v>0</v>
      </c>
      <c r="AJ114" s="14"/>
      <c r="AK114" s="6">
        <f t="shared" si="54"/>
        <v>0</v>
      </c>
      <c r="AL114" s="163"/>
      <c r="AM114" s="12" t="str">
        <f>IF(O114=""," ",VLOOKUP(C114,'Ceiling - Project impl.'!$A$1:$F$202,5,FALSE))</f>
        <v xml:space="preserve"> </v>
      </c>
      <c r="AN114" s="13">
        <f t="shared" si="55"/>
        <v>0</v>
      </c>
      <c r="AO114" s="182">
        <f t="shared" si="56"/>
        <v>0</v>
      </c>
      <c r="AP114" s="14"/>
      <c r="AQ114" s="6">
        <f t="shared" si="57"/>
        <v>0</v>
      </c>
      <c r="AR114" s="163"/>
      <c r="AS114" s="12" t="str">
        <f>IF(S114=""," ",VLOOKUP(C114,'Ceiling - Project impl.'!$A$1:$F$202,6,FALSE))</f>
        <v xml:space="preserve"> </v>
      </c>
      <c r="AT114" s="13">
        <f t="shared" si="58"/>
        <v>0</v>
      </c>
      <c r="AU114" s="182">
        <f t="shared" si="59"/>
        <v>0</v>
      </c>
      <c r="AV114" s="136">
        <f t="shared" si="60"/>
        <v>0</v>
      </c>
      <c r="AW114" s="15">
        <f t="shared" si="61"/>
        <v>0</v>
      </c>
      <c r="AX114" s="183">
        <f t="shared" si="62"/>
        <v>0</v>
      </c>
      <c r="AY114" s="388"/>
      <c r="AZ114" s="388"/>
      <c r="BA114" s="388"/>
    </row>
    <row r="115" spans="1:53" x14ac:dyDescent="0.3">
      <c r="A115" s="71"/>
      <c r="B115" s="11" t="str">
        <f>IF(A115="","",VLOOKUP(A115,'II.Distribution of grant'!$A$6:$E$45,2,FALSE))</f>
        <v/>
      </c>
      <c r="C115" s="11" t="str">
        <f>IF(A115="","",VLOOKUP(A115,'II.Distribution of grant'!$A$6:$E$45,4,FALSE))</f>
        <v/>
      </c>
      <c r="D115" s="11" t="str">
        <f>IF(A115=""," ",VLOOKUP(C115,'Ceiling - Project impl.'!$A$1:$F$202,2,FALSE))</f>
        <v xml:space="preserve"> </v>
      </c>
      <c r="E115" s="6"/>
      <c r="F115" s="6"/>
      <c r="G115" s="6"/>
      <c r="H115" s="12" t="str">
        <f>IF(G115=""," ",VLOOKUP(C115,'Ceiling - Project impl.'!$A$1:$F$202,3,FALSE))</f>
        <v xml:space="preserve"> </v>
      </c>
      <c r="I115" s="13">
        <f t="shared" si="42"/>
        <v>0</v>
      </c>
      <c r="J115" s="14"/>
      <c r="K115" s="6"/>
      <c r="L115" s="12" t="str">
        <f>IF(K115=""," ",VLOOKUP(C115,'Ceiling - Project impl.'!$A$1:$F$202,4,FALSE))</f>
        <v xml:space="preserve"> </v>
      </c>
      <c r="M115" s="13">
        <f t="shared" si="43"/>
        <v>0</v>
      </c>
      <c r="N115" s="14"/>
      <c r="O115" s="6"/>
      <c r="P115" s="12" t="str">
        <f>IF(O115=""," ",VLOOKUP(C115,'Ceiling - Project impl.'!$A$1:$F$202,5,FALSE))</f>
        <v xml:space="preserve"> </v>
      </c>
      <c r="Q115" s="13">
        <f t="shared" si="44"/>
        <v>0</v>
      </c>
      <c r="R115" s="14"/>
      <c r="S115" s="6"/>
      <c r="T115" s="12" t="str">
        <f>IF(S115=""," ",VLOOKUP(C115,'Ceiling - Project impl.'!$A$1:$F$202,6,FALSE))</f>
        <v xml:space="preserve"> </v>
      </c>
      <c r="U115" s="13">
        <f t="shared" si="45"/>
        <v>0</v>
      </c>
      <c r="V115" s="136">
        <f t="shared" si="46"/>
        <v>0</v>
      </c>
      <c r="W115" s="15">
        <f t="shared" si="47"/>
        <v>0</v>
      </c>
      <c r="Y115" s="6">
        <f t="shared" si="48"/>
        <v>0</v>
      </c>
      <c r="Z115" s="163"/>
      <c r="AA115" s="12" t="str">
        <f>IF(G115=""," ",VLOOKUP(C115,'Ceiling - Project impl.'!$A$1:$F$202,3,FALSE))</f>
        <v xml:space="preserve"> </v>
      </c>
      <c r="AB115" s="13">
        <f t="shared" si="49"/>
        <v>0</v>
      </c>
      <c r="AC115" s="182">
        <f t="shared" si="50"/>
        <v>0</v>
      </c>
      <c r="AD115" s="14"/>
      <c r="AE115" s="6">
        <f t="shared" si="51"/>
        <v>0</v>
      </c>
      <c r="AF115" s="163"/>
      <c r="AG115" s="12" t="str">
        <f>IF(K115=""," ",VLOOKUP(C115,'Ceiling - Project impl.'!$A$1:$F$202,4,FALSE))</f>
        <v xml:space="preserve"> </v>
      </c>
      <c r="AH115" s="13">
        <f t="shared" si="52"/>
        <v>0</v>
      </c>
      <c r="AI115" s="182">
        <f t="shared" si="53"/>
        <v>0</v>
      </c>
      <c r="AJ115" s="14"/>
      <c r="AK115" s="6">
        <f t="shared" si="54"/>
        <v>0</v>
      </c>
      <c r="AL115" s="163"/>
      <c r="AM115" s="12" t="str">
        <f>IF(O115=""," ",VLOOKUP(C115,'Ceiling - Project impl.'!$A$1:$F$202,5,FALSE))</f>
        <v xml:space="preserve"> </v>
      </c>
      <c r="AN115" s="13">
        <f t="shared" si="55"/>
        <v>0</v>
      </c>
      <c r="AO115" s="182">
        <f t="shared" si="56"/>
        <v>0</v>
      </c>
      <c r="AP115" s="14"/>
      <c r="AQ115" s="6">
        <f t="shared" si="57"/>
        <v>0</v>
      </c>
      <c r="AR115" s="163"/>
      <c r="AS115" s="12" t="str">
        <f>IF(S115=""," ",VLOOKUP(C115,'Ceiling - Project impl.'!$A$1:$F$202,6,FALSE))</f>
        <v xml:space="preserve"> </v>
      </c>
      <c r="AT115" s="13">
        <f t="shared" si="58"/>
        <v>0</v>
      </c>
      <c r="AU115" s="182">
        <f t="shared" si="59"/>
        <v>0</v>
      </c>
      <c r="AV115" s="136">
        <f t="shared" si="60"/>
        <v>0</v>
      </c>
      <c r="AW115" s="15">
        <f t="shared" si="61"/>
        <v>0</v>
      </c>
      <c r="AX115" s="183">
        <f t="shared" si="62"/>
        <v>0</v>
      </c>
      <c r="AY115" s="388"/>
      <c r="AZ115" s="388"/>
      <c r="BA115" s="388"/>
    </row>
    <row r="116" spans="1:53" x14ac:dyDescent="0.3">
      <c r="A116" s="71"/>
      <c r="B116" s="11" t="str">
        <f>IF(A116="","",VLOOKUP(A116,'II.Distribution of grant'!$A$6:$E$45,2,FALSE))</f>
        <v/>
      </c>
      <c r="C116" s="11" t="str">
        <f>IF(A116="","",VLOOKUP(A116,'II.Distribution of grant'!$A$6:$E$45,4,FALSE))</f>
        <v/>
      </c>
      <c r="D116" s="11" t="str">
        <f>IF(A116=""," ",VLOOKUP(C116,'Ceiling - Project impl.'!$A$1:$F$202,2,FALSE))</f>
        <v xml:space="preserve"> </v>
      </c>
      <c r="E116" s="6"/>
      <c r="F116" s="6"/>
      <c r="G116" s="6"/>
      <c r="H116" s="12" t="str">
        <f>IF(G116=""," ",VLOOKUP(C116,'Ceiling - Project impl.'!$A$1:$F$202,3,FALSE))</f>
        <v xml:space="preserve"> </v>
      </c>
      <c r="I116" s="13">
        <f t="shared" si="42"/>
        <v>0</v>
      </c>
      <c r="J116" s="14"/>
      <c r="K116" s="6"/>
      <c r="L116" s="12" t="str">
        <f>IF(K116=""," ",VLOOKUP(C116,'Ceiling - Project impl.'!$A$1:$F$202,4,FALSE))</f>
        <v xml:space="preserve"> </v>
      </c>
      <c r="M116" s="13">
        <f t="shared" si="43"/>
        <v>0</v>
      </c>
      <c r="N116" s="14"/>
      <c r="O116" s="6"/>
      <c r="P116" s="12" t="str">
        <f>IF(O116=""," ",VLOOKUP(C116,'Ceiling - Project impl.'!$A$1:$F$202,5,FALSE))</f>
        <v xml:space="preserve"> </v>
      </c>
      <c r="Q116" s="13">
        <f t="shared" si="44"/>
        <v>0</v>
      </c>
      <c r="R116" s="14"/>
      <c r="S116" s="6"/>
      <c r="T116" s="12" t="str">
        <f>IF(S116=""," ",VLOOKUP(C116,'Ceiling - Project impl.'!$A$1:$F$202,6,FALSE))</f>
        <v xml:space="preserve"> </v>
      </c>
      <c r="U116" s="13">
        <f t="shared" si="45"/>
        <v>0</v>
      </c>
      <c r="V116" s="136">
        <f t="shared" si="46"/>
        <v>0</v>
      </c>
      <c r="W116" s="15">
        <f t="shared" si="47"/>
        <v>0</v>
      </c>
      <c r="Y116" s="6">
        <f t="shared" si="48"/>
        <v>0</v>
      </c>
      <c r="Z116" s="163"/>
      <c r="AA116" s="12" t="str">
        <f>IF(G116=""," ",VLOOKUP(C116,'Ceiling - Project impl.'!$A$1:$F$202,3,FALSE))</f>
        <v xml:space="preserve"> </v>
      </c>
      <c r="AB116" s="13">
        <f t="shared" si="49"/>
        <v>0</v>
      </c>
      <c r="AC116" s="182">
        <f t="shared" si="50"/>
        <v>0</v>
      </c>
      <c r="AD116" s="14"/>
      <c r="AE116" s="6">
        <f t="shared" si="51"/>
        <v>0</v>
      </c>
      <c r="AF116" s="163"/>
      <c r="AG116" s="12" t="str">
        <f>IF(K116=""," ",VLOOKUP(C116,'Ceiling - Project impl.'!$A$1:$F$202,4,FALSE))</f>
        <v xml:space="preserve"> </v>
      </c>
      <c r="AH116" s="13">
        <f t="shared" si="52"/>
        <v>0</v>
      </c>
      <c r="AI116" s="182">
        <f t="shared" si="53"/>
        <v>0</v>
      </c>
      <c r="AJ116" s="14"/>
      <c r="AK116" s="6">
        <f t="shared" si="54"/>
        <v>0</v>
      </c>
      <c r="AL116" s="163"/>
      <c r="AM116" s="12" t="str">
        <f>IF(O116=""," ",VLOOKUP(C116,'Ceiling - Project impl.'!$A$1:$F$202,5,FALSE))</f>
        <v xml:space="preserve"> </v>
      </c>
      <c r="AN116" s="13">
        <f t="shared" si="55"/>
        <v>0</v>
      </c>
      <c r="AO116" s="182">
        <f t="shared" si="56"/>
        <v>0</v>
      </c>
      <c r="AP116" s="14"/>
      <c r="AQ116" s="6">
        <f t="shared" si="57"/>
        <v>0</v>
      </c>
      <c r="AR116" s="163"/>
      <c r="AS116" s="12" t="str">
        <f>IF(S116=""," ",VLOOKUP(C116,'Ceiling - Project impl.'!$A$1:$F$202,6,FALSE))</f>
        <v xml:space="preserve"> </v>
      </c>
      <c r="AT116" s="13">
        <f t="shared" si="58"/>
        <v>0</v>
      </c>
      <c r="AU116" s="182">
        <f t="shared" si="59"/>
        <v>0</v>
      </c>
      <c r="AV116" s="136">
        <f t="shared" si="60"/>
        <v>0</v>
      </c>
      <c r="AW116" s="15">
        <f t="shared" si="61"/>
        <v>0</v>
      </c>
      <c r="AX116" s="183">
        <f t="shared" si="62"/>
        <v>0</v>
      </c>
      <c r="AY116" s="388"/>
      <c r="AZ116" s="388"/>
      <c r="BA116" s="388"/>
    </row>
    <row r="117" spans="1:53" x14ac:dyDescent="0.3">
      <c r="A117" s="71"/>
      <c r="B117" s="11" t="str">
        <f>IF(A117="","",VLOOKUP(A117,'II.Distribution of grant'!$A$6:$E$45,2,FALSE))</f>
        <v/>
      </c>
      <c r="C117" s="11" t="str">
        <f>IF(A117="","",VLOOKUP(A117,'II.Distribution of grant'!$A$6:$E$45,4,FALSE))</f>
        <v/>
      </c>
      <c r="D117" s="11" t="str">
        <f>IF(A117=""," ",VLOOKUP(C117,'Ceiling - Project impl.'!$A$1:$F$202,2,FALSE))</f>
        <v xml:space="preserve"> </v>
      </c>
      <c r="E117" s="6"/>
      <c r="F117" s="6"/>
      <c r="G117" s="6"/>
      <c r="H117" s="12" t="str">
        <f>IF(G117=""," ",VLOOKUP(C117,'Ceiling - Project impl.'!$A$1:$F$202,3,FALSE))</f>
        <v xml:space="preserve"> </v>
      </c>
      <c r="I117" s="13">
        <f t="shared" si="42"/>
        <v>0</v>
      </c>
      <c r="J117" s="14"/>
      <c r="K117" s="6"/>
      <c r="L117" s="12" t="str">
        <f>IF(K117=""," ",VLOOKUP(C117,'Ceiling - Project impl.'!$A$1:$F$202,4,FALSE))</f>
        <v xml:space="preserve"> </v>
      </c>
      <c r="M117" s="13">
        <f t="shared" si="43"/>
        <v>0</v>
      </c>
      <c r="N117" s="14"/>
      <c r="O117" s="6"/>
      <c r="P117" s="12" t="str">
        <f>IF(O117=""," ",VLOOKUP(C117,'Ceiling - Project impl.'!$A$1:$F$202,5,FALSE))</f>
        <v xml:space="preserve"> </v>
      </c>
      <c r="Q117" s="13">
        <f t="shared" si="44"/>
        <v>0</v>
      </c>
      <c r="R117" s="14"/>
      <c r="S117" s="6"/>
      <c r="T117" s="12" t="str">
        <f>IF(S117=""," ",VLOOKUP(C117,'Ceiling - Project impl.'!$A$1:$F$202,6,FALSE))</f>
        <v xml:space="preserve"> </v>
      </c>
      <c r="U117" s="13">
        <f t="shared" si="45"/>
        <v>0</v>
      </c>
      <c r="V117" s="136">
        <f t="shared" si="46"/>
        <v>0</v>
      </c>
      <c r="W117" s="15">
        <f t="shared" si="47"/>
        <v>0</v>
      </c>
      <c r="Y117" s="6">
        <f t="shared" si="48"/>
        <v>0</v>
      </c>
      <c r="Z117" s="163"/>
      <c r="AA117" s="12" t="str">
        <f>IF(G117=""," ",VLOOKUP(C117,'Ceiling - Project impl.'!$A$1:$F$202,3,FALSE))</f>
        <v xml:space="preserve"> </v>
      </c>
      <c r="AB117" s="13">
        <f t="shared" si="49"/>
        <v>0</v>
      </c>
      <c r="AC117" s="182">
        <f t="shared" si="50"/>
        <v>0</v>
      </c>
      <c r="AD117" s="14"/>
      <c r="AE117" s="6">
        <f t="shared" si="51"/>
        <v>0</v>
      </c>
      <c r="AF117" s="163"/>
      <c r="AG117" s="12" t="str">
        <f>IF(K117=""," ",VLOOKUP(C117,'Ceiling - Project impl.'!$A$1:$F$202,4,FALSE))</f>
        <v xml:space="preserve"> </v>
      </c>
      <c r="AH117" s="13">
        <f t="shared" si="52"/>
        <v>0</v>
      </c>
      <c r="AI117" s="182">
        <f t="shared" si="53"/>
        <v>0</v>
      </c>
      <c r="AJ117" s="14"/>
      <c r="AK117" s="6">
        <f t="shared" si="54"/>
        <v>0</v>
      </c>
      <c r="AL117" s="163"/>
      <c r="AM117" s="12" t="str">
        <f>IF(O117=""," ",VLOOKUP(C117,'Ceiling - Project impl.'!$A$1:$F$202,5,FALSE))</f>
        <v xml:space="preserve"> </v>
      </c>
      <c r="AN117" s="13">
        <f t="shared" si="55"/>
        <v>0</v>
      </c>
      <c r="AO117" s="182">
        <f t="shared" si="56"/>
        <v>0</v>
      </c>
      <c r="AP117" s="14"/>
      <c r="AQ117" s="6">
        <f t="shared" si="57"/>
        <v>0</v>
      </c>
      <c r="AR117" s="163"/>
      <c r="AS117" s="12" t="str">
        <f>IF(S117=""," ",VLOOKUP(C117,'Ceiling - Project impl.'!$A$1:$F$202,6,FALSE))</f>
        <v xml:space="preserve"> </v>
      </c>
      <c r="AT117" s="13">
        <f t="shared" si="58"/>
        <v>0</v>
      </c>
      <c r="AU117" s="182">
        <f t="shared" si="59"/>
        <v>0</v>
      </c>
      <c r="AV117" s="136">
        <f t="shared" si="60"/>
        <v>0</v>
      </c>
      <c r="AW117" s="15">
        <f t="shared" si="61"/>
        <v>0</v>
      </c>
      <c r="AX117" s="183">
        <f t="shared" si="62"/>
        <v>0</v>
      </c>
      <c r="AY117" s="388"/>
      <c r="AZ117" s="388"/>
      <c r="BA117" s="388"/>
    </row>
    <row r="118" spans="1:53" x14ac:dyDescent="0.3">
      <c r="A118" s="71"/>
      <c r="B118" s="11" t="str">
        <f>IF(A118="","",VLOOKUP(A118,'II.Distribution of grant'!$A$6:$E$45,2,FALSE))</f>
        <v/>
      </c>
      <c r="C118" s="11" t="str">
        <f>IF(A118="","",VLOOKUP(A118,'II.Distribution of grant'!$A$6:$E$45,4,FALSE))</f>
        <v/>
      </c>
      <c r="D118" s="11" t="str">
        <f>IF(A118=""," ",VLOOKUP(C118,'Ceiling - Project impl.'!$A$1:$F$202,2,FALSE))</f>
        <v xml:space="preserve"> </v>
      </c>
      <c r="E118" s="6"/>
      <c r="F118" s="6"/>
      <c r="G118" s="6"/>
      <c r="H118" s="12" t="str">
        <f>IF(G118=""," ",VLOOKUP(C118,'Ceiling - Project impl.'!$A$1:$F$202,3,FALSE))</f>
        <v xml:space="preserve"> </v>
      </c>
      <c r="I118" s="13">
        <f t="shared" si="42"/>
        <v>0</v>
      </c>
      <c r="J118" s="14"/>
      <c r="K118" s="6"/>
      <c r="L118" s="12" t="str">
        <f>IF(K118=""," ",VLOOKUP(C118,'Ceiling - Project impl.'!$A$1:$F$202,4,FALSE))</f>
        <v xml:space="preserve"> </v>
      </c>
      <c r="M118" s="13">
        <f t="shared" si="43"/>
        <v>0</v>
      </c>
      <c r="N118" s="14"/>
      <c r="O118" s="6"/>
      <c r="P118" s="12" t="str">
        <f>IF(O118=""," ",VLOOKUP(C118,'Ceiling - Project impl.'!$A$1:$F$202,5,FALSE))</f>
        <v xml:space="preserve"> </v>
      </c>
      <c r="Q118" s="13">
        <f t="shared" si="44"/>
        <v>0</v>
      </c>
      <c r="R118" s="14"/>
      <c r="S118" s="6"/>
      <c r="T118" s="12" t="str">
        <f>IF(S118=""," ",VLOOKUP(C118,'Ceiling - Project impl.'!$A$1:$F$202,6,FALSE))</f>
        <v xml:space="preserve"> </v>
      </c>
      <c r="U118" s="13">
        <f t="shared" si="45"/>
        <v>0</v>
      </c>
      <c r="V118" s="136">
        <f t="shared" si="46"/>
        <v>0</v>
      </c>
      <c r="W118" s="15">
        <f t="shared" si="47"/>
        <v>0</v>
      </c>
      <c r="Y118" s="6">
        <f t="shared" si="48"/>
        <v>0</v>
      </c>
      <c r="Z118" s="163"/>
      <c r="AA118" s="12" t="str">
        <f>IF(G118=""," ",VLOOKUP(C118,'Ceiling - Project impl.'!$A$1:$F$202,3,FALSE))</f>
        <v xml:space="preserve"> </v>
      </c>
      <c r="AB118" s="13">
        <f t="shared" si="49"/>
        <v>0</v>
      </c>
      <c r="AC118" s="182">
        <f t="shared" si="50"/>
        <v>0</v>
      </c>
      <c r="AD118" s="14"/>
      <c r="AE118" s="6">
        <f t="shared" si="51"/>
        <v>0</v>
      </c>
      <c r="AF118" s="163"/>
      <c r="AG118" s="12" t="str">
        <f>IF(K118=""," ",VLOOKUP(C118,'Ceiling - Project impl.'!$A$1:$F$202,4,FALSE))</f>
        <v xml:space="preserve"> </v>
      </c>
      <c r="AH118" s="13">
        <f t="shared" si="52"/>
        <v>0</v>
      </c>
      <c r="AI118" s="182">
        <f t="shared" si="53"/>
        <v>0</v>
      </c>
      <c r="AJ118" s="14"/>
      <c r="AK118" s="6">
        <f t="shared" si="54"/>
        <v>0</v>
      </c>
      <c r="AL118" s="163"/>
      <c r="AM118" s="12" t="str">
        <f>IF(O118=""," ",VLOOKUP(C118,'Ceiling - Project impl.'!$A$1:$F$202,5,FALSE))</f>
        <v xml:space="preserve"> </v>
      </c>
      <c r="AN118" s="13">
        <f t="shared" si="55"/>
        <v>0</v>
      </c>
      <c r="AO118" s="182">
        <f t="shared" si="56"/>
        <v>0</v>
      </c>
      <c r="AP118" s="14"/>
      <c r="AQ118" s="6">
        <f t="shared" si="57"/>
        <v>0</v>
      </c>
      <c r="AR118" s="163"/>
      <c r="AS118" s="12" t="str">
        <f>IF(S118=""," ",VLOOKUP(C118,'Ceiling - Project impl.'!$A$1:$F$202,6,FALSE))</f>
        <v xml:space="preserve"> </v>
      </c>
      <c r="AT118" s="13">
        <f t="shared" si="58"/>
        <v>0</v>
      </c>
      <c r="AU118" s="182">
        <f t="shared" si="59"/>
        <v>0</v>
      </c>
      <c r="AV118" s="136">
        <f t="shared" si="60"/>
        <v>0</v>
      </c>
      <c r="AW118" s="15">
        <f t="shared" si="61"/>
        <v>0</v>
      </c>
      <c r="AX118" s="183">
        <f t="shared" si="62"/>
        <v>0</v>
      </c>
      <c r="AY118" s="388"/>
      <c r="AZ118" s="388"/>
      <c r="BA118" s="388"/>
    </row>
    <row r="119" spans="1:53" x14ac:dyDescent="0.3">
      <c r="A119" s="71"/>
      <c r="B119" s="11" t="str">
        <f>IF(A119="","",VLOOKUP(A119,'II.Distribution of grant'!$A$6:$E$45,2,FALSE))</f>
        <v/>
      </c>
      <c r="C119" s="11" t="str">
        <f>IF(A119="","",VLOOKUP(A119,'II.Distribution of grant'!$A$6:$E$45,4,FALSE))</f>
        <v/>
      </c>
      <c r="D119" s="11" t="str">
        <f>IF(A119=""," ",VLOOKUP(C119,'Ceiling - Project impl.'!$A$1:$F$202,2,FALSE))</f>
        <v xml:space="preserve"> </v>
      </c>
      <c r="E119" s="6"/>
      <c r="F119" s="6"/>
      <c r="G119" s="6"/>
      <c r="H119" s="12" t="str">
        <f>IF(G119=""," ",VLOOKUP(C119,'Ceiling - Project impl.'!$A$1:$F$202,3,FALSE))</f>
        <v xml:space="preserve"> </v>
      </c>
      <c r="I119" s="13">
        <f t="shared" si="42"/>
        <v>0</v>
      </c>
      <c r="J119" s="14"/>
      <c r="K119" s="6"/>
      <c r="L119" s="12" t="str">
        <f>IF(K119=""," ",VLOOKUP(C119,'Ceiling - Project impl.'!$A$1:$F$202,4,FALSE))</f>
        <v xml:space="preserve"> </v>
      </c>
      <c r="M119" s="13">
        <f t="shared" si="43"/>
        <v>0</v>
      </c>
      <c r="N119" s="14"/>
      <c r="O119" s="6"/>
      <c r="P119" s="12" t="str">
        <f>IF(O119=""," ",VLOOKUP(C119,'Ceiling - Project impl.'!$A$1:$F$202,5,FALSE))</f>
        <v xml:space="preserve"> </v>
      </c>
      <c r="Q119" s="13">
        <f t="shared" si="44"/>
        <v>0</v>
      </c>
      <c r="R119" s="14"/>
      <c r="S119" s="6"/>
      <c r="T119" s="12" t="str">
        <f>IF(S119=""," ",VLOOKUP(C119,'Ceiling - Project impl.'!$A$1:$F$202,6,FALSE))</f>
        <v xml:space="preserve"> </v>
      </c>
      <c r="U119" s="13">
        <f t="shared" si="45"/>
        <v>0</v>
      </c>
      <c r="V119" s="136">
        <f t="shared" si="46"/>
        <v>0</v>
      </c>
      <c r="W119" s="15">
        <f t="shared" si="47"/>
        <v>0</v>
      </c>
      <c r="Y119" s="6">
        <f t="shared" si="48"/>
        <v>0</v>
      </c>
      <c r="Z119" s="163"/>
      <c r="AA119" s="12" t="str">
        <f>IF(G119=""," ",VLOOKUP(C119,'Ceiling - Project impl.'!$A$1:$F$202,3,FALSE))</f>
        <v xml:space="preserve"> </v>
      </c>
      <c r="AB119" s="13">
        <f t="shared" si="49"/>
        <v>0</v>
      </c>
      <c r="AC119" s="182">
        <f t="shared" si="50"/>
        <v>0</v>
      </c>
      <c r="AD119" s="14"/>
      <c r="AE119" s="6">
        <f t="shared" si="51"/>
        <v>0</v>
      </c>
      <c r="AF119" s="163"/>
      <c r="AG119" s="12" t="str">
        <f>IF(K119=""," ",VLOOKUP(C119,'Ceiling - Project impl.'!$A$1:$F$202,4,FALSE))</f>
        <v xml:space="preserve"> </v>
      </c>
      <c r="AH119" s="13">
        <f t="shared" si="52"/>
        <v>0</v>
      </c>
      <c r="AI119" s="182">
        <f t="shared" si="53"/>
        <v>0</v>
      </c>
      <c r="AJ119" s="14"/>
      <c r="AK119" s="6">
        <f t="shared" si="54"/>
        <v>0</v>
      </c>
      <c r="AL119" s="163"/>
      <c r="AM119" s="12" t="str">
        <f>IF(O119=""," ",VLOOKUP(C119,'Ceiling - Project impl.'!$A$1:$F$202,5,FALSE))</f>
        <v xml:space="preserve"> </v>
      </c>
      <c r="AN119" s="13">
        <f t="shared" si="55"/>
        <v>0</v>
      </c>
      <c r="AO119" s="182">
        <f t="shared" si="56"/>
        <v>0</v>
      </c>
      <c r="AP119" s="14"/>
      <c r="AQ119" s="6">
        <f t="shared" si="57"/>
        <v>0</v>
      </c>
      <c r="AR119" s="163"/>
      <c r="AS119" s="12" t="str">
        <f>IF(S119=""," ",VLOOKUP(C119,'Ceiling - Project impl.'!$A$1:$F$202,6,FALSE))</f>
        <v xml:space="preserve"> </v>
      </c>
      <c r="AT119" s="13">
        <f t="shared" si="58"/>
        <v>0</v>
      </c>
      <c r="AU119" s="182">
        <f t="shared" si="59"/>
        <v>0</v>
      </c>
      <c r="AV119" s="136">
        <f t="shared" si="60"/>
        <v>0</v>
      </c>
      <c r="AW119" s="15">
        <f t="shared" si="61"/>
        <v>0</v>
      </c>
      <c r="AX119" s="183">
        <f t="shared" si="62"/>
        <v>0</v>
      </c>
      <c r="AY119" s="388"/>
      <c r="AZ119" s="388"/>
      <c r="BA119" s="388"/>
    </row>
    <row r="120" spans="1:53" x14ac:dyDescent="0.3">
      <c r="A120" s="71"/>
      <c r="B120" s="11" t="str">
        <f>IF(A120="","",VLOOKUP(A120,'II.Distribution of grant'!$A$6:$E$45,2,FALSE))</f>
        <v/>
      </c>
      <c r="C120" s="11" t="str">
        <f>IF(A120="","",VLOOKUP(A120,'II.Distribution of grant'!$A$6:$E$45,4,FALSE))</f>
        <v/>
      </c>
      <c r="D120" s="11" t="str">
        <f>IF(A120=""," ",VLOOKUP(C120,'Ceiling - Project impl.'!$A$1:$F$202,2,FALSE))</f>
        <v xml:space="preserve"> </v>
      </c>
      <c r="E120" s="6"/>
      <c r="F120" s="6"/>
      <c r="G120" s="6"/>
      <c r="H120" s="12" t="str">
        <f>IF(G120=""," ",VLOOKUP(C120,'Ceiling - Project impl.'!$A$1:$F$202,3,FALSE))</f>
        <v xml:space="preserve"> </v>
      </c>
      <c r="I120" s="13">
        <f t="shared" si="42"/>
        <v>0</v>
      </c>
      <c r="J120" s="14"/>
      <c r="K120" s="6"/>
      <c r="L120" s="12" t="str">
        <f>IF(K120=""," ",VLOOKUP(C120,'Ceiling - Project impl.'!$A$1:$F$202,4,FALSE))</f>
        <v xml:space="preserve"> </v>
      </c>
      <c r="M120" s="13">
        <f t="shared" si="43"/>
        <v>0</v>
      </c>
      <c r="N120" s="14"/>
      <c r="O120" s="6"/>
      <c r="P120" s="12" t="str">
        <f>IF(O120=""," ",VLOOKUP(C120,'Ceiling - Project impl.'!$A$1:$F$202,5,FALSE))</f>
        <v xml:space="preserve"> </v>
      </c>
      <c r="Q120" s="13">
        <f t="shared" si="44"/>
        <v>0</v>
      </c>
      <c r="R120" s="14"/>
      <c r="S120" s="6"/>
      <c r="T120" s="12" t="str">
        <f>IF(S120=""," ",VLOOKUP(C120,'Ceiling - Project impl.'!$A$1:$F$202,6,FALSE))</f>
        <v xml:space="preserve"> </v>
      </c>
      <c r="U120" s="13">
        <f t="shared" si="45"/>
        <v>0</v>
      </c>
      <c r="V120" s="136">
        <f t="shared" si="46"/>
        <v>0</v>
      </c>
      <c r="W120" s="15">
        <f t="shared" si="47"/>
        <v>0</v>
      </c>
      <c r="Y120" s="6">
        <f t="shared" si="48"/>
        <v>0</v>
      </c>
      <c r="Z120" s="163"/>
      <c r="AA120" s="12" t="str">
        <f>IF(G120=""," ",VLOOKUP(C120,'Ceiling - Project impl.'!$A$1:$F$202,3,FALSE))</f>
        <v xml:space="preserve"> </v>
      </c>
      <c r="AB120" s="13">
        <f t="shared" si="49"/>
        <v>0</v>
      </c>
      <c r="AC120" s="182">
        <f t="shared" si="50"/>
        <v>0</v>
      </c>
      <c r="AD120" s="14"/>
      <c r="AE120" s="6">
        <f t="shared" si="51"/>
        <v>0</v>
      </c>
      <c r="AF120" s="163"/>
      <c r="AG120" s="12" t="str">
        <f>IF(K120=""," ",VLOOKUP(C120,'Ceiling - Project impl.'!$A$1:$F$202,4,FALSE))</f>
        <v xml:space="preserve"> </v>
      </c>
      <c r="AH120" s="13">
        <f t="shared" si="52"/>
        <v>0</v>
      </c>
      <c r="AI120" s="182">
        <f t="shared" si="53"/>
        <v>0</v>
      </c>
      <c r="AJ120" s="14"/>
      <c r="AK120" s="6">
        <f t="shared" si="54"/>
        <v>0</v>
      </c>
      <c r="AL120" s="163"/>
      <c r="AM120" s="12" t="str">
        <f>IF(O120=""," ",VLOOKUP(C120,'Ceiling - Project impl.'!$A$1:$F$202,5,FALSE))</f>
        <v xml:space="preserve"> </v>
      </c>
      <c r="AN120" s="13">
        <f t="shared" si="55"/>
        <v>0</v>
      </c>
      <c r="AO120" s="182">
        <f t="shared" si="56"/>
        <v>0</v>
      </c>
      <c r="AP120" s="14"/>
      <c r="AQ120" s="6">
        <f t="shared" si="57"/>
        <v>0</v>
      </c>
      <c r="AR120" s="163"/>
      <c r="AS120" s="12" t="str">
        <f>IF(S120=""," ",VLOOKUP(C120,'Ceiling - Project impl.'!$A$1:$F$202,6,FALSE))</f>
        <v xml:space="preserve"> </v>
      </c>
      <c r="AT120" s="13">
        <f t="shared" si="58"/>
        <v>0</v>
      </c>
      <c r="AU120" s="182">
        <f t="shared" si="59"/>
        <v>0</v>
      </c>
      <c r="AV120" s="136">
        <f t="shared" si="60"/>
        <v>0</v>
      </c>
      <c r="AW120" s="15">
        <f t="shared" si="61"/>
        <v>0</v>
      </c>
      <c r="AX120" s="183">
        <f t="shared" si="62"/>
        <v>0</v>
      </c>
      <c r="AY120" s="388"/>
      <c r="AZ120" s="388"/>
      <c r="BA120" s="388"/>
    </row>
    <row r="121" spans="1:53" x14ac:dyDescent="0.3">
      <c r="A121" s="71"/>
      <c r="B121" s="11" t="str">
        <f>IF(A121="","",VLOOKUP(A121,'II.Distribution of grant'!$A$6:$E$45,2,FALSE))</f>
        <v/>
      </c>
      <c r="C121" s="11" t="str">
        <f>IF(A121="","",VLOOKUP(A121,'II.Distribution of grant'!$A$6:$E$45,4,FALSE))</f>
        <v/>
      </c>
      <c r="D121" s="11" t="str">
        <f>IF(A121=""," ",VLOOKUP(C121,'Ceiling - Project impl.'!$A$1:$F$202,2,FALSE))</f>
        <v xml:space="preserve"> </v>
      </c>
      <c r="E121" s="6"/>
      <c r="F121" s="6"/>
      <c r="G121" s="6"/>
      <c r="H121" s="12" t="str">
        <f>IF(G121=""," ",VLOOKUP(C121,'Ceiling - Project impl.'!$A$1:$F$202,3,FALSE))</f>
        <v xml:space="preserve"> </v>
      </c>
      <c r="I121" s="13">
        <f t="shared" si="42"/>
        <v>0</v>
      </c>
      <c r="J121" s="14"/>
      <c r="K121" s="6"/>
      <c r="L121" s="12" t="str">
        <f>IF(K121=""," ",VLOOKUP(C121,'Ceiling - Project impl.'!$A$1:$F$202,4,FALSE))</f>
        <v xml:space="preserve"> </v>
      </c>
      <c r="M121" s="13">
        <f t="shared" si="43"/>
        <v>0</v>
      </c>
      <c r="N121" s="14"/>
      <c r="O121" s="6"/>
      <c r="P121" s="12" t="str">
        <f>IF(O121=""," ",VLOOKUP(C121,'Ceiling - Project impl.'!$A$1:$F$202,5,FALSE))</f>
        <v xml:space="preserve"> </v>
      </c>
      <c r="Q121" s="13">
        <f t="shared" si="44"/>
        <v>0</v>
      </c>
      <c r="R121" s="14"/>
      <c r="S121" s="6"/>
      <c r="T121" s="12" t="str">
        <f>IF(S121=""," ",VLOOKUP(C121,'Ceiling - Project impl.'!$A$1:$F$202,6,FALSE))</f>
        <v xml:space="preserve"> </v>
      </c>
      <c r="U121" s="13">
        <f t="shared" si="45"/>
        <v>0</v>
      </c>
      <c r="V121" s="136">
        <f t="shared" si="46"/>
        <v>0</v>
      </c>
      <c r="W121" s="15">
        <f t="shared" si="47"/>
        <v>0</v>
      </c>
      <c r="Y121" s="6">
        <f t="shared" si="48"/>
        <v>0</v>
      </c>
      <c r="Z121" s="163"/>
      <c r="AA121" s="12" t="str">
        <f>IF(G121=""," ",VLOOKUP(C121,'Ceiling - Project impl.'!$A$1:$F$202,3,FALSE))</f>
        <v xml:space="preserve"> </v>
      </c>
      <c r="AB121" s="13">
        <f t="shared" si="49"/>
        <v>0</v>
      </c>
      <c r="AC121" s="182">
        <f t="shared" si="50"/>
        <v>0</v>
      </c>
      <c r="AD121" s="14"/>
      <c r="AE121" s="6">
        <f t="shared" si="51"/>
        <v>0</v>
      </c>
      <c r="AF121" s="163"/>
      <c r="AG121" s="12" t="str">
        <f>IF(K121=""," ",VLOOKUP(C121,'Ceiling - Project impl.'!$A$1:$F$202,4,FALSE))</f>
        <v xml:space="preserve"> </v>
      </c>
      <c r="AH121" s="13">
        <f t="shared" si="52"/>
        <v>0</v>
      </c>
      <c r="AI121" s="182">
        <f t="shared" si="53"/>
        <v>0</v>
      </c>
      <c r="AJ121" s="14"/>
      <c r="AK121" s="6">
        <f t="shared" si="54"/>
        <v>0</v>
      </c>
      <c r="AL121" s="163"/>
      <c r="AM121" s="12" t="str">
        <f>IF(O121=""," ",VLOOKUP(C121,'Ceiling - Project impl.'!$A$1:$F$202,5,FALSE))</f>
        <v xml:space="preserve"> </v>
      </c>
      <c r="AN121" s="13">
        <f t="shared" si="55"/>
        <v>0</v>
      </c>
      <c r="AO121" s="182">
        <f t="shared" si="56"/>
        <v>0</v>
      </c>
      <c r="AP121" s="14"/>
      <c r="AQ121" s="6">
        <f t="shared" si="57"/>
        <v>0</v>
      </c>
      <c r="AR121" s="163"/>
      <c r="AS121" s="12" t="str">
        <f>IF(S121=""," ",VLOOKUP(C121,'Ceiling - Project impl.'!$A$1:$F$202,6,FALSE))</f>
        <v xml:space="preserve"> </v>
      </c>
      <c r="AT121" s="13">
        <f t="shared" si="58"/>
        <v>0</v>
      </c>
      <c r="AU121" s="182">
        <f t="shared" si="59"/>
        <v>0</v>
      </c>
      <c r="AV121" s="136">
        <f t="shared" si="60"/>
        <v>0</v>
      </c>
      <c r="AW121" s="15">
        <f t="shared" si="61"/>
        <v>0</v>
      </c>
      <c r="AX121" s="183">
        <f t="shared" si="62"/>
        <v>0</v>
      </c>
      <c r="AY121" s="388"/>
      <c r="AZ121" s="388"/>
      <c r="BA121" s="388"/>
    </row>
    <row r="122" spans="1:53" x14ac:dyDescent="0.3">
      <c r="A122" s="71"/>
      <c r="B122" s="11" t="str">
        <f>IF(A122="","",VLOOKUP(A122,'II.Distribution of grant'!$A$6:$E$45,2,FALSE))</f>
        <v/>
      </c>
      <c r="C122" s="11" t="str">
        <f>IF(A122="","",VLOOKUP(A122,'II.Distribution of grant'!$A$6:$E$45,4,FALSE))</f>
        <v/>
      </c>
      <c r="D122" s="11" t="str">
        <f>IF(A122=""," ",VLOOKUP(C122,'Ceiling - Project impl.'!$A$1:$F$202,2,FALSE))</f>
        <v xml:space="preserve"> </v>
      </c>
      <c r="E122" s="6"/>
      <c r="F122" s="6"/>
      <c r="G122" s="6"/>
      <c r="H122" s="12" t="str">
        <f>IF(G122=""," ",VLOOKUP(C122,'Ceiling - Project impl.'!$A$1:$F$202,3,FALSE))</f>
        <v xml:space="preserve"> </v>
      </c>
      <c r="I122" s="13">
        <f t="shared" si="42"/>
        <v>0</v>
      </c>
      <c r="J122" s="14"/>
      <c r="K122" s="6"/>
      <c r="L122" s="12" t="str">
        <f>IF(K122=""," ",VLOOKUP(C122,'Ceiling - Project impl.'!$A$1:$F$202,4,FALSE))</f>
        <v xml:space="preserve"> </v>
      </c>
      <c r="M122" s="13">
        <f t="shared" si="43"/>
        <v>0</v>
      </c>
      <c r="N122" s="14"/>
      <c r="O122" s="6"/>
      <c r="P122" s="12" t="str">
        <f>IF(O122=""," ",VLOOKUP(C122,'Ceiling - Project impl.'!$A$1:$F$202,5,FALSE))</f>
        <v xml:space="preserve"> </v>
      </c>
      <c r="Q122" s="13">
        <f t="shared" si="44"/>
        <v>0</v>
      </c>
      <c r="R122" s="14"/>
      <c r="S122" s="6"/>
      <c r="T122" s="12" t="str">
        <f>IF(S122=""," ",VLOOKUP(C122,'Ceiling - Project impl.'!$A$1:$F$202,6,FALSE))</f>
        <v xml:space="preserve"> </v>
      </c>
      <c r="U122" s="13">
        <f t="shared" si="45"/>
        <v>0</v>
      </c>
      <c r="V122" s="136">
        <f t="shared" si="46"/>
        <v>0</v>
      </c>
      <c r="W122" s="15">
        <f t="shared" si="47"/>
        <v>0</v>
      </c>
      <c r="Y122" s="6">
        <f t="shared" si="48"/>
        <v>0</v>
      </c>
      <c r="Z122" s="163"/>
      <c r="AA122" s="12" t="str">
        <f>IF(G122=""," ",VLOOKUP(C122,'Ceiling - Project impl.'!$A$1:$F$202,3,FALSE))</f>
        <v xml:space="preserve"> </v>
      </c>
      <c r="AB122" s="13">
        <f t="shared" si="49"/>
        <v>0</v>
      </c>
      <c r="AC122" s="182">
        <f t="shared" si="50"/>
        <v>0</v>
      </c>
      <c r="AD122" s="14"/>
      <c r="AE122" s="6">
        <f t="shared" si="51"/>
        <v>0</v>
      </c>
      <c r="AF122" s="163"/>
      <c r="AG122" s="12" t="str">
        <f>IF(K122=""," ",VLOOKUP(C122,'Ceiling - Project impl.'!$A$1:$F$202,4,FALSE))</f>
        <v xml:space="preserve"> </v>
      </c>
      <c r="AH122" s="13">
        <f t="shared" si="52"/>
        <v>0</v>
      </c>
      <c r="AI122" s="182">
        <f t="shared" si="53"/>
        <v>0</v>
      </c>
      <c r="AJ122" s="14"/>
      <c r="AK122" s="6">
        <f t="shared" si="54"/>
        <v>0</v>
      </c>
      <c r="AL122" s="163"/>
      <c r="AM122" s="12" t="str">
        <f>IF(O122=""," ",VLOOKUP(C122,'Ceiling - Project impl.'!$A$1:$F$202,5,FALSE))</f>
        <v xml:space="preserve"> </v>
      </c>
      <c r="AN122" s="13">
        <f t="shared" si="55"/>
        <v>0</v>
      </c>
      <c r="AO122" s="182">
        <f t="shared" si="56"/>
        <v>0</v>
      </c>
      <c r="AP122" s="14"/>
      <c r="AQ122" s="6">
        <f t="shared" si="57"/>
        <v>0</v>
      </c>
      <c r="AR122" s="163"/>
      <c r="AS122" s="12" t="str">
        <f>IF(S122=""," ",VLOOKUP(C122,'Ceiling - Project impl.'!$A$1:$F$202,6,FALSE))</f>
        <v xml:space="preserve"> </v>
      </c>
      <c r="AT122" s="13">
        <f t="shared" si="58"/>
        <v>0</v>
      </c>
      <c r="AU122" s="182">
        <f t="shared" si="59"/>
        <v>0</v>
      </c>
      <c r="AV122" s="136">
        <f t="shared" si="60"/>
        <v>0</v>
      </c>
      <c r="AW122" s="15">
        <f t="shared" si="61"/>
        <v>0</v>
      </c>
      <c r="AX122" s="183">
        <f t="shared" si="62"/>
        <v>0</v>
      </c>
      <c r="AY122" s="388"/>
      <c r="AZ122" s="388"/>
      <c r="BA122" s="388"/>
    </row>
    <row r="123" spans="1:53" x14ac:dyDescent="0.3">
      <c r="A123" s="71"/>
      <c r="B123" s="11" t="str">
        <f>IF(A123="","",VLOOKUP(A123,'II.Distribution of grant'!$A$6:$E$45,2,FALSE))</f>
        <v/>
      </c>
      <c r="C123" s="11" t="str">
        <f>IF(A123="","",VLOOKUP(A123,'II.Distribution of grant'!$A$6:$E$45,4,FALSE))</f>
        <v/>
      </c>
      <c r="D123" s="11" t="str">
        <f>IF(A123=""," ",VLOOKUP(C123,'Ceiling - Project impl.'!$A$1:$F$202,2,FALSE))</f>
        <v xml:space="preserve"> </v>
      </c>
      <c r="E123" s="6"/>
      <c r="F123" s="6"/>
      <c r="G123" s="6"/>
      <c r="H123" s="12" t="str">
        <f>IF(G123=""," ",VLOOKUP(C123,'Ceiling - Project impl.'!$A$1:$F$202,3,FALSE))</f>
        <v xml:space="preserve"> </v>
      </c>
      <c r="I123" s="13">
        <f t="shared" si="42"/>
        <v>0</v>
      </c>
      <c r="J123" s="14"/>
      <c r="K123" s="6"/>
      <c r="L123" s="12" t="str">
        <f>IF(K123=""," ",VLOOKUP(C123,'Ceiling - Project impl.'!$A$1:$F$202,4,FALSE))</f>
        <v xml:space="preserve"> </v>
      </c>
      <c r="M123" s="13">
        <f t="shared" si="43"/>
        <v>0</v>
      </c>
      <c r="N123" s="14"/>
      <c r="O123" s="6"/>
      <c r="P123" s="12" t="str">
        <f>IF(O123=""," ",VLOOKUP(C123,'Ceiling - Project impl.'!$A$1:$F$202,5,FALSE))</f>
        <v xml:space="preserve"> </v>
      </c>
      <c r="Q123" s="13">
        <f t="shared" si="44"/>
        <v>0</v>
      </c>
      <c r="R123" s="14"/>
      <c r="S123" s="6"/>
      <c r="T123" s="12" t="str">
        <f>IF(S123=""," ",VLOOKUP(C123,'Ceiling - Project impl.'!$A$1:$F$202,6,FALSE))</f>
        <v xml:space="preserve"> </v>
      </c>
      <c r="U123" s="13">
        <f t="shared" si="45"/>
        <v>0</v>
      </c>
      <c r="V123" s="136">
        <f t="shared" si="46"/>
        <v>0</v>
      </c>
      <c r="W123" s="15">
        <f t="shared" si="47"/>
        <v>0</v>
      </c>
      <c r="Y123" s="6">
        <f t="shared" si="48"/>
        <v>0</v>
      </c>
      <c r="Z123" s="163"/>
      <c r="AA123" s="12" t="str">
        <f>IF(G123=""," ",VLOOKUP(C123,'Ceiling - Project impl.'!$A$1:$F$202,3,FALSE))</f>
        <v xml:space="preserve"> </v>
      </c>
      <c r="AB123" s="13">
        <f t="shared" si="49"/>
        <v>0</v>
      </c>
      <c r="AC123" s="182">
        <f t="shared" si="50"/>
        <v>0</v>
      </c>
      <c r="AD123" s="14"/>
      <c r="AE123" s="6">
        <f t="shared" si="51"/>
        <v>0</v>
      </c>
      <c r="AF123" s="163"/>
      <c r="AG123" s="12" t="str">
        <f>IF(K123=""," ",VLOOKUP(C123,'Ceiling - Project impl.'!$A$1:$F$202,4,FALSE))</f>
        <v xml:space="preserve"> </v>
      </c>
      <c r="AH123" s="13">
        <f t="shared" si="52"/>
        <v>0</v>
      </c>
      <c r="AI123" s="182">
        <f t="shared" si="53"/>
        <v>0</v>
      </c>
      <c r="AJ123" s="14"/>
      <c r="AK123" s="6">
        <f t="shared" si="54"/>
        <v>0</v>
      </c>
      <c r="AL123" s="163"/>
      <c r="AM123" s="12" t="str">
        <f>IF(O123=""," ",VLOOKUP(C123,'Ceiling - Project impl.'!$A$1:$F$202,5,FALSE))</f>
        <v xml:space="preserve"> </v>
      </c>
      <c r="AN123" s="13">
        <f t="shared" si="55"/>
        <v>0</v>
      </c>
      <c r="AO123" s="182">
        <f t="shared" si="56"/>
        <v>0</v>
      </c>
      <c r="AP123" s="14"/>
      <c r="AQ123" s="6">
        <f t="shared" si="57"/>
        <v>0</v>
      </c>
      <c r="AR123" s="163"/>
      <c r="AS123" s="12" t="str">
        <f>IF(S123=""," ",VLOOKUP(C123,'Ceiling - Project impl.'!$A$1:$F$202,6,FALSE))</f>
        <v xml:space="preserve"> </v>
      </c>
      <c r="AT123" s="13">
        <f t="shared" si="58"/>
        <v>0</v>
      </c>
      <c r="AU123" s="182">
        <f t="shared" si="59"/>
        <v>0</v>
      </c>
      <c r="AV123" s="136">
        <f t="shared" si="60"/>
        <v>0</v>
      </c>
      <c r="AW123" s="15">
        <f t="shared" si="61"/>
        <v>0</v>
      </c>
      <c r="AX123" s="183">
        <f t="shared" si="62"/>
        <v>0</v>
      </c>
      <c r="AY123" s="388"/>
      <c r="AZ123" s="388"/>
      <c r="BA123" s="388"/>
    </row>
    <row r="124" spans="1:53" x14ac:dyDescent="0.3">
      <c r="A124" s="71"/>
      <c r="B124" s="11" t="str">
        <f>IF(A124="","",VLOOKUP(A124,'II.Distribution of grant'!$A$6:$E$45,2,FALSE))</f>
        <v/>
      </c>
      <c r="C124" s="11" t="str">
        <f>IF(A124="","",VLOOKUP(A124,'II.Distribution of grant'!$A$6:$E$45,4,FALSE))</f>
        <v/>
      </c>
      <c r="D124" s="11" t="str">
        <f>IF(A124=""," ",VLOOKUP(C124,'Ceiling - Project impl.'!$A$1:$F$202,2,FALSE))</f>
        <v xml:space="preserve"> </v>
      </c>
      <c r="E124" s="6"/>
      <c r="F124" s="6"/>
      <c r="G124" s="6"/>
      <c r="H124" s="12" t="str">
        <f>IF(G124=""," ",VLOOKUP(C124,'Ceiling - Project impl.'!$A$1:$F$202,3,FALSE))</f>
        <v xml:space="preserve"> </v>
      </c>
      <c r="I124" s="13">
        <f t="shared" si="42"/>
        <v>0</v>
      </c>
      <c r="J124" s="14"/>
      <c r="K124" s="6"/>
      <c r="L124" s="12" t="str">
        <f>IF(K124=""," ",VLOOKUP(C124,'Ceiling - Project impl.'!$A$1:$F$202,4,FALSE))</f>
        <v xml:space="preserve"> </v>
      </c>
      <c r="M124" s="13">
        <f t="shared" si="43"/>
        <v>0</v>
      </c>
      <c r="N124" s="14"/>
      <c r="O124" s="6"/>
      <c r="P124" s="12" t="str">
        <f>IF(O124=""," ",VLOOKUP(C124,'Ceiling - Project impl.'!$A$1:$F$202,5,FALSE))</f>
        <v xml:space="preserve"> </v>
      </c>
      <c r="Q124" s="13">
        <f t="shared" si="44"/>
        <v>0</v>
      </c>
      <c r="R124" s="14"/>
      <c r="S124" s="6"/>
      <c r="T124" s="12" t="str">
        <f>IF(S124=""," ",VLOOKUP(C124,'Ceiling - Project impl.'!$A$1:$F$202,6,FALSE))</f>
        <v xml:space="preserve"> </v>
      </c>
      <c r="U124" s="13">
        <f t="shared" si="45"/>
        <v>0</v>
      </c>
      <c r="V124" s="136">
        <f t="shared" si="46"/>
        <v>0</v>
      </c>
      <c r="W124" s="15">
        <f t="shared" si="47"/>
        <v>0</v>
      </c>
      <c r="Y124" s="6">
        <f t="shared" si="48"/>
        <v>0</v>
      </c>
      <c r="Z124" s="163"/>
      <c r="AA124" s="12" t="str">
        <f>IF(G124=""," ",VLOOKUP(C124,'Ceiling - Project impl.'!$A$1:$F$202,3,FALSE))</f>
        <v xml:space="preserve"> </v>
      </c>
      <c r="AB124" s="13">
        <f t="shared" si="49"/>
        <v>0</v>
      </c>
      <c r="AC124" s="182">
        <f t="shared" si="50"/>
        <v>0</v>
      </c>
      <c r="AD124" s="14"/>
      <c r="AE124" s="6">
        <f t="shared" si="51"/>
        <v>0</v>
      </c>
      <c r="AF124" s="163"/>
      <c r="AG124" s="12" t="str">
        <f>IF(K124=""," ",VLOOKUP(C124,'Ceiling - Project impl.'!$A$1:$F$202,4,FALSE))</f>
        <v xml:space="preserve"> </v>
      </c>
      <c r="AH124" s="13">
        <f t="shared" si="52"/>
        <v>0</v>
      </c>
      <c r="AI124" s="182">
        <f t="shared" si="53"/>
        <v>0</v>
      </c>
      <c r="AJ124" s="14"/>
      <c r="AK124" s="6">
        <f t="shared" si="54"/>
        <v>0</v>
      </c>
      <c r="AL124" s="163"/>
      <c r="AM124" s="12" t="str">
        <f>IF(O124=""," ",VLOOKUP(C124,'Ceiling - Project impl.'!$A$1:$F$202,5,FALSE))</f>
        <v xml:space="preserve"> </v>
      </c>
      <c r="AN124" s="13">
        <f t="shared" si="55"/>
        <v>0</v>
      </c>
      <c r="AO124" s="182">
        <f t="shared" si="56"/>
        <v>0</v>
      </c>
      <c r="AP124" s="14"/>
      <c r="AQ124" s="6">
        <f t="shared" si="57"/>
        <v>0</v>
      </c>
      <c r="AR124" s="163"/>
      <c r="AS124" s="12" t="str">
        <f>IF(S124=""," ",VLOOKUP(C124,'Ceiling - Project impl.'!$A$1:$F$202,6,FALSE))</f>
        <v xml:space="preserve"> </v>
      </c>
      <c r="AT124" s="13">
        <f t="shared" si="58"/>
        <v>0</v>
      </c>
      <c r="AU124" s="182">
        <f t="shared" si="59"/>
        <v>0</v>
      </c>
      <c r="AV124" s="136">
        <f t="shared" si="60"/>
        <v>0</v>
      </c>
      <c r="AW124" s="15">
        <f t="shared" si="61"/>
        <v>0</v>
      </c>
      <c r="AX124" s="183">
        <f t="shared" si="62"/>
        <v>0</v>
      </c>
      <c r="AY124" s="388"/>
      <c r="AZ124" s="388"/>
      <c r="BA124" s="388"/>
    </row>
    <row r="125" spans="1:53" x14ac:dyDescent="0.3">
      <c r="A125" s="71"/>
      <c r="B125" s="11" t="str">
        <f>IF(A125="","",VLOOKUP(A125,'II.Distribution of grant'!$A$6:$E$45,2,FALSE))</f>
        <v/>
      </c>
      <c r="C125" s="11" t="str">
        <f>IF(A125="","",VLOOKUP(A125,'II.Distribution of grant'!$A$6:$E$45,4,FALSE))</f>
        <v/>
      </c>
      <c r="D125" s="11" t="str">
        <f>IF(A125=""," ",VLOOKUP(C125,'Ceiling - Project impl.'!$A$1:$F$202,2,FALSE))</f>
        <v xml:space="preserve"> </v>
      </c>
      <c r="E125" s="6"/>
      <c r="F125" s="6"/>
      <c r="G125" s="6"/>
      <c r="H125" s="12" t="str">
        <f>IF(G125=""," ",VLOOKUP(C125,'Ceiling - Project impl.'!$A$1:$F$202,3,FALSE))</f>
        <v xml:space="preserve"> </v>
      </c>
      <c r="I125" s="13">
        <f t="shared" si="42"/>
        <v>0</v>
      </c>
      <c r="J125" s="14"/>
      <c r="K125" s="6"/>
      <c r="L125" s="12" t="str">
        <f>IF(K125=""," ",VLOOKUP(C125,'Ceiling - Project impl.'!$A$1:$F$202,4,FALSE))</f>
        <v xml:space="preserve"> </v>
      </c>
      <c r="M125" s="13">
        <f t="shared" si="43"/>
        <v>0</v>
      </c>
      <c r="N125" s="14"/>
      <c r="O125" s="6"/>
      <c r="P125" s="12" t="str">
        <f>IF(O125=""," ",VLOOKUP(C125,'Ceiling - Project impl.'!$A$1:$F$202,5,FALSE))</f>
        <v xml:space="preserve"> </v>
      </c>
      <c r="Q125" s="13">
        <f t="shared" si="44"/>
        <v>0</v>
      </c>
      <c r="R125" s="14"/>
      <c r="S125" s="6"/>
      <c r="T125" s="12" t="str">
        <f>IF(S125=""," ",VLOOKUP(C125,'Ceiling - Project impl.'!$A$1:$F$202,6,FALSE))</f>
        <v xml:space="preserve"> </v>
      </c>
      <c r="U125" s="13">
        <f t="shared" si="45"/>
        <v>0</v>
      </c>
      <c r="V125" s="136">
        <f t="shared" si="46"/>
        <v>0</v>
      </c>
      <c r="W125" s="15">
        <f t="shared" si="47"/>
        <v>0</v>
      </c>
      <c r="Y125" s="6">
        <f t="shared" si="48"/>
        <v>0</v>
      </c>
      <c r="Z125" s="163"/>
      <c r="AA125" s="12" t="str">
        <f>IF(G125=""," ",VLOOKUP(C125,'Ceiling - Project impl.'!$A$1:$F$202,3,FALSE))</f>
        <v xml:space="preserve"> </v>
      </c>
      <c r="AB125" s="13">
        <f t="shared" si="49"/>
        <v>0</v>
      </c>
      <c r="AC125" s="182">
        <f t="shared" si="50"/>
        <v>0</v>
      </c>
      <c r="AD125" s="14"/>
      <c r="AE125" s="6">
        <f t="shared" si="51"/>
        <v>0</v>
      </c>
      <c r="AF125" s="163"/>
      <c r="AG125" s="12" t="str">
        <f>IF(K125=""," ",VLOOKUP(C125,'Ceiling - Project impl.'!$A$1:$F$202,4,FALSE))</f>
        <v xml:space="preserve"> </v>
      </c>
      <c r="AH125" s="13">
        <f t="shared" si="52"/>
        <v>0</v>
      </c>
      <c r="AI125" s="182">
        <f t="shared" si="53"/>
        <v>0</v>
      </c>
      <c r="AJ125" s="14"/>
      <c r="AK125" s="6">
        <f t="shared" si="54"/>
        <v>0</v>
      </c>
      <c r="AL125" s="163"/>
      <c r="AM125" s="12" t="str">
        <f>IF(O125=""," ",VLOOKUP(C125,'Ceiling - Project impl.'!$A$1:$F$202,5,FALSE))</f>
        <v xml:space="preserve"> </v>
      </c>
      <c r="AN125" s="13">
        <f t="shared" si="55"/>
        <v>0</v>
      </c>
      <c r="AO125" s="182">
        <f t="shared" si="56"/>
        <v>0</v>
      </c>
      <c r="AP125" s="14"/>
      <c r="AQ125" s="6">
        <f t="shared" si="57"/>
        <v>0</v>
      </c>
      <c r="AR125" s="163"/>
      <c r="AS125" s="12" t="str">
        <f>IF(S125=""," ",VLOOKUP(C125,'Ceiling - Project impl.'!$A$1:$F$202,6,FALSE))</f>
        <v xml:space="preserve"> </v>
      </c>
      <c r="AT125" s="13">
        <f t="shared" si="58"/>
        <v>0</v>
      </c>
      <c r="AU125" s="182">
        <f t="shared" si="59"/>
        <v>0</v>
      </c>
      <c r="AV125" s="136">
        <f t="shared" si="60"/>
        <v>0</v>
      </c>
      <c r="AW125" s="15">
        <f t="shared" si="61"/>
        <v>0</v>
      </c>
      <c r="AX125" s="183">
        <f t="shared" si="62"/>
        <v>0</v>
      </c>
      <c r="AY125" s="388"/>
      <c r="AZ125" s="388"/>
      <c r="BA125" s="388"/>
    </row>
    <row r="126" spans="1:53" x14ac:dyDescent="0.3">
      <c r="A126" s="71"/>
      <c r="B126" s="11" t="str">
        <f>IF(A126="","",VLOOKUP(A126,'II.Distribution of grant'!$A$6:$E$45,2,FALSE))</f>
        <v/>
      </c>
      <c r="C126" s="11" t="str">
        <f>IF(A126="","",VLOOKUP(A126,'II.Distribution of grant'!$A$6:$E$45,4,FALSE))</f>
        <v/>
      </c>
      <c r="D126" s="11" t="str">
        <f>IF(A126=""," ",VLOOKUP(C126,'Ceiling - Project impl.'!$A$1:$F$202,2,FALSE))</f>
        <v xml:space="preserve"> </v>
      </c>
      <c r="E126" s="6"/>
      <c r="F126" s="6"/>
      <c r="G126" s="6"/>
      <c r="H126" s="12" t="str">
        <f>IF(G126=""," ",VLOOKUP(C126,'Ceiling - Project impl.'!$A$1:$F$202,3,FALSE))</f>
        <v xml:space="preserve"> </v>
      </c>
      <c r="I126" s="13">
        <f t="shared" si="42"/>
        <v>0</v>
      </c>
      <c r="J126" s="14"/>
      <c r="K126" s="6"/>
      <c r="L126" s="12" t="str">
        <f>IF(K126=""," ",VLOOKUP(C126,'Ceiling - Project impl.'!$A$1:$F$202,4,FALSE))</f>
        <v xml:space="preserve"> </v>
      </c>
      <c r="M126" s="13">
        <f t="shared" si="43"/>
        <v>0</v>
      </c>
      <c r="N126" s="14"/>
      <c r="O126" s="6"/>
      <c r="P126" s="12" t="str">
        <f>IF(O126=""," ",VLOOKUP(C126,'Ceiling - Project impl.'!$A$1:$F$202,5,FALSE))</f>
        <v xml:space="preserve"> </v>
      </c>
      <c r="Q126" s="13">
        <f t="shared" si="44"/>
        <v>0</v>
      </c>
      <c r="R126" s="14"/>
      <c r="S126" s="6"/>
      <c r="T126" s="12" t="str">
        <f>IF(S126=""," ",VLOOKUP(C126,'Ceiling - Project impl.'!$A$1:$F$202,6,FALSE))</f>
        <v xml:space="preserve"> </v>
      </c>
      <c r="U126" s="13">
        <f t="shared" si="45"/>
        <v>0</v>
      </c>
      <c r="V126" s="136">
        <f t="shared" si="46"/>
        <v>0</v>
      </c>
      <c r="W126" s="15">
        <f t="shared" si="47"/>
        <v>0</v>
      </c>
      <c r="Y126" s="6">
        <f t="shared" si="48"/>
        <v>0</v>
      </c>
      <c r="Z126" s="163"/>
      <c r="AA126" s="12" t="str">
        <f>IF(G126=""," ",VLOOKUP(C126,'Ceiling - Project impl.'!$A$1:$F$202,3,FALSE))</f>
        <v xml:space="preserve"> </v>
      </c>
      <c r="AB126" s="13">
        <f t="shared" si="49"/>
        <v>0</v>
      </c>
      <c r="AC126" s="182">
        <f t="shared" si="50"/>
        <v>0</v>
      </c>
      <c r="AD126" s="14"/>
      <c r="AE126" s="6">
        <f t="shared" si="51"/>
        <v>0</v>
      </c>
      <c r="AF126" s="163"/>
      <c r="AG126" s="12" t="str">
        <f>IF(K126=""," ",VLOOKUP(C126,'Ceiling - Project impl.'!$A$1:$F$202,4,FALSE))</f>
        <v xml:space="preserve"> </v>
      </c>
      <c r="AH126" s="13">
        <f t="shared" si="52"/>
        <v>0</v>
      </c>
      <c r="AI126" s="182">
        <f t="shared" si="53"/>
        <v>0</v>
      </c>
      <c r="AJ126" s="14"/>
      <c r="AK126" s="6">
        <f t="shared" si="54"/>
        <v>0</v>
      </c>
      <c r="AL126" s="163"/>
      <c r="AM126" s="12" t="str">
        <f>IF(O126=""," ",VLOOKUP(C126,'Ceiling - Project impl.'!$A$1:$F$202,5,FALSE))</f>
        <v xml:space="preserve"> </v>
      </c>
      <c r="AN126" s="13">
        <f t="shared" si="55"/>
        <v>0</v>
      </c>
      <c r="AO126" s="182">
        <f t="shared" si="56"/>
        <v>0</v>
      </c>
      <c r="AP126" s="14"/>
      <c r="AQ126" s="6">
        <f t="shared" si="57"/>
        <v>0</v>
      </c>
      <c r="AR126" s="163"/>
      <c r="AS126" s="12" t="str">
        <f>IF(S126=""," ",VLOOKUP(C126,'Ceiling - Project impl.'!$A$1:$F$202,6,FALSE))</f>
        <v xml:space="preserve"> </v>
      </c>
      <c r="AT126" s="13">
        <f t="shared" si="58"/>
        <v>0</v>
      </c>
      <c r="AU126" s="182">
        <f t="shared" si="59"/>
        <v>0</v>
      </c>
      <c r="AV126" s="136">
        <f t="shared" si="60"/>
        <v>0</v>
      </c>
      <c r="AW126" s="15">
        <f t="shared" si="61"/>
        <v>0</v>
      </c>
      <c r="AX126" s="183">
        <f t="shared" si="62"/>
        <v>0</v>
      </c>
      <c r="AY126" s="388"/>
      <c r="AZ126" s="388"/>
      <c r="BA126" s="388"/>
    </row>
    <row r="127" spans="1:53" x14ac:dyDescent="0.3">
      <c r="A127" s="71"/>
      <c r="B127" s="11" t="str">
        <f>IF(A127="","",VLOOKUP(A127,'II.Distribution of grant'!$A$6:$E$45,2,FALSE))</f>
        <v/>
      </c>
      <c r="C127" s="11" t="str">
        <f>IF(A127="","",VLOOKUP(A127,'II.Distribution of grant'!$A$6:$E$45,4,FALSE))</f>
        <v/>
      </c>
      <c r="D127" s="11" t="str">
        <f>IF(A127=""," ",VLOOKUP(C127,'Ceiling - Project impl.'!$A$1:$F$202,2,FALSE))</f>
        <v xml:space="preserve"> </v>
      </c>
      <c r="E127" s="6"/>
      <c r="F127" s="6"/>
      <c r="G127" s="6"/>
      <c r="H127" s="12" t="str">
        <f>IF(G127=""," ",VLOOKUP(C127,'Ceiling - Project impl.'!$A$1:$F$202,3,FALSE))</f>
        <v xml:space="preserve"> </v>
      </c>
      <c r="I127" s="13">
        <f t="shared" si="42"/>
        <v>0</v>
      </c>
      <c r="J127" s="14"/>
      <c r="K127" s="6"/>
      <c r="L127" s="12" t="str">
        <f>IF(K127=""," ",VLOOKUP(C127,'Ceiling - Project impl.'!$A$1:$F$202,4,FALSE))</f>
        <v xml:space="preserve"> </v>
      </c>
      <c r="M127" s="13">
        <f t="shared" si="43"/>
        <v>0</v>
      </c>
      <c r="N127" s="14"/>
      <c r="O127" s="6"/>
      <c r="P127" s="12" t="str">
        <f>IF(O127=""," ",VLOOKUP(C127,'Ceiling - Project impl.'!$A$1:$F$202,5,FALSE))</f>
        <v xml:space="preserve"> </v>
      </c>
      <c r="Q127" s="13">
        <f t="shared" si="44"/>
        <v>0</v>
      </c>
      <c r="R127" s="14"/>
      <c r="S127" s="6"/>
      <c r="T127" s="12" t="str">
        <f>IF(S127=""," ",VLOOKUP(C127,'Ceiling - Project impl.'!$A$1:$F$202,6,FALSE))</f>
        <v xml:space="preserve"> </v>
      </c>
      <c r="U127" s="13">
        <f t="shared" si="45"/>
        <v>0</v>
      </c>
      <c r="V127" s="136">
        <f t="shared" si="46"/>
        <v>0</v>
      </c>
      <c r="W127" s="15">
        <f t="shared" si="47"/>
        <v>0</v>
      </c>
      <c r="Y127" s="6">
        <f t="shared" si="48"/>
        <v>0</v>
      </c>
      <c r="Z127" s="163"/>
      <c r="AA127" s="12" t="str">
        <f>IF(G127=""," ",VLOOKUP(C127,'Ceiling - Project impl.'!$A$1:$F$202,3,FALSE))</f>
        <v xml:space="preserve"> </v>
      </c>
      <c r="AB127" s="13">
        <f t="shared" si="49"/>
        <v>0</v>
      </c>
      <c r="AC127" s="182">
        <f t="shared" si="50"/>
        <v>0</v>
      </c>
      <c r="AD127" s="14"/>
      <c r="AE127" s="6">
        <f t="shared" si="51"/>
        <v>0</v>
      </c>
      <c r="AF127" s="163"/>
      <c r="AG127" s="12" t="str">
        <f>IF(K127=""," ",VLOOKUP(C127,'Ceiling - Project impl.'!$A$1:$F$202,4,FALSE))</f>
        <v xml:space="preserve"> </v>
      </c>
      <c r="AH127" s="13">
        <f t="shared" si="52"/>
        <v>0</v>
      </c>
      <c r="AI127" s="182">
        <f t="shared" si="53"/>
        <v>0</v>
      </c>
      <c r="AJ127" s="14"/>
      <c r="AK127" s="6">
        <f t="shared" si="54"/>
        <v>0</v>
      </c>
      <c r="AL127" s="163"/>
      <c r="AM127" s="12" t="str">
        <f>IF(O127=""," ",VLOOKUP(C127,'Ceiling - Project impl.'!$A$1:$F$202,5,FALSE))</f>
        <v xml:space="preserve"> </v>
      </c>
      <c r="AN127" s="13">
        <f t="shared" si="55"/>
        <v>0</v>
      </c>
      <c r="AO127" s="182">
        <f t="shared" si="56"/>
        <v>0</v>
      </c>
      <c r="AP127" s="14"/>
      <c r="AQ127" s="6">
        <f t="shared" si="57"/>
        <v>0</v>
      </c>
      <c r="AR127" s="163"/>
      <c r="AS127" s="12" t="str">
        <f>IF(S127=""," ",VLOOKUP(C127,'Ceiling - Project impl.'!$A$1:$F$202,6,FALSE))</f>
        <v xml:space="preserve"> </v>
      </c>
      <c r="AT127" s="13">
        <f t="shared" si="58"/>
        <v>0</v>
      </c>
      <c r="AU127" s="182">
        <f t="shared" si="59"/>
        <v>0</v>
      </c>
      <c r="AV127" s="136">
        <f t="shared" si="60"/>
        <v>0</v>
      </c>
      <c r="AW127" s="15">
        <f t="shared" si="61"/>
        <v>0</v>
      </c>
      <c r="AX127" s="183">
        <f t="shared" si="62"/>
        <v>0</v>
      </c>
      <c r="AY127" s="388"/>
      <c r="AZ127" s="388"/>
      <c r="BA127" s="388"/>
    </row>
    <row r="128" spans="1:53" x14ac:dyDescent="0.3">
      <c r="A128" s="71"/>
      <c r="B128" s="11" t="str">
        <f>IF(A128="","",VLOOKUP(A128,'II.Distribution of grant'!$A$6:$E$45,2,FALSE))</f>
        <v/>
      </c>
      <c r="C128" s="11" t="str">
        <f>IF(A128="","",VLOOKUP(A128,'II.Distribution of grant'!$A$6:$E$45,4,FALSE))</f>
        <v/>
      </c>
      <c r="D128" s="11" t="str">
        <f>IF(A128=""," ",VLOOKUP(C128,'Ceiling - Project impl.'!$A$1:$F$202,2,FALSE))</f>
        <v xml:space="preserve"> </v>
      </c>
      <c r="E128" s="6"/>
      <c r="F128" s="6"/>
      <c r="G128" s="6"/>
      <c r="H128" s="12" t="str">
        <f>IF(G128=""," ",VLOOKUP(C128,'Ceiling - Project impl.'!$A$1:$F$202,3,FALSE))</f>
        <v xml:space="preserve"> </v>
      </c>
      <c r="I128" s="13">
        <f t="shared" si="42"/>
        <v>0</v>
      </c>
      <c r="J128" s="14"/>
      <c r="K128" s="6"/>
      <c r="L128" s="12" t="str">
        <f>IF(K128=""," ",VLOOKUP(C128,'Ceiling - Project impl.'!$A$1:$F$202,4,FALSE))</f>
        <v xml:space="preserve"> </v>
      </c>
      <c r="M128" s="13">
        <f t="shared" si="43"/>
        <v>0</v>
      </c>
      <c r="N128" s="14"/>
      <c r="O128" s="6"/>
      <c r="P128" s="12" t="str">
        <f>IF(O128=""," ",VLOOKUP(C128,'Ceiling - Project impl.'!$A$1:$F$202,5,FALSE))</f>
        <v xml:space="preserve"> </v>
      </c>
      <c r="Q128" s="13">
        <f t="shared" si="44"/>
        <v>0</v>
      </c>
      <c r="R128" s="14"/>
      <c r="S128" s="6"/>
      <c r="T128" s="12" t="str">
        <f>IF(S128=""," ",VLOOKUP(C128,'Ceiling - Project impl.'!$A$1:$F$202,6,FALSE))</f>
        <v xml:space="preserve"> </v>
      </c>
      <c r="U128" s="13">
        <f t="shared" si="45"/>
        <v>0</v>
      </c>
      <c r="V128" s="136">
        <f t="shared" si="46"/>
        <v>0</v>
      </c>
      <c r="W128" s="15">
        <f t="shared" si="47"/>
        <v>0</v>
      </c>
      <c r="Y128" s="6">
        <f t="shared" si="48"/>
        <v>0</v>
      </c>
      <c r="Z128" s="163"/>
      <c r="AA128" s="12" t="str">
        <f>IF(G128=""," ",VLOOKUP(C128,'Ceiling - Project impl.'!$A$1:$F$202,3,FALSE))</f>
        <v xml:space="preserve"> </v>
      </c>
      <c r="AB128" s="13">
        <f t="shared" si="49"/>
        <v>0</v>
      </c>
      <c r="AC128" s="182">
        <f t="shared" si="50"/>
        <v>0</v>
      </c>
      <c r="AD128" s="14"/>
      <c r="AE128" s="6">
        <f t="shared" si="51"/>
        <v>0</v>
      </c>
      <c r="AF128" s="163"/>
      <c r="AG128" s="12" t="str">
        <f>IF(K128=""," ",VLOOKUP(C128,'Ceiling - Project impl.'!$A$1:$F$202,4,FALSE))</f>
        <v xml:space="preserve"> </v>
      </c>
      <c r="AH128" s="13">
        <f t="shared" si="52"/>
        <v>0</v>
      </c>
      <c r="AI128" s="182">
        <f t="shared" si="53"/>
        <v>0</v>
      </c>
      <c r="AJ128" s="14"/>
      <c r="AK128" s="6">
        <f t="shared" si="54"/>
        <v>0</v>
      </c>
      <c r="AL128" s="163"/>
      <c r="AM128" s="12" t="str">
        <f>IF(O128=""," ",VLOOKUP(C128,'Ceiling - Project impl.'!$A$1:$F$202,5,FALSE))</f>
        <v xml:space="preserve"> </v>
      </c>
      <c r="AN128" s="13">
        <f t="shared" si="55"/>
        <v>0</v>
      </c>
      <c r="AO128" s="182">
        <f t="shared" si="56"/>
        <v>0</v>
      </c>
      <c r="AP128" s="14"/>
      <c r="AQ128" s="6">
        <f t="shared" si="57"/>
        <v>0</v>
      </c>
      <c r="AR128" s="163"/>
      <c r="AS128" s="12" t="str">
        <f>IF(S128=""," ",VLOOKUP(C128,'Ceiling - Project impl.'!$A$1:$F$202,6,FALSE))</f>
        <v xml:space="preserve"> </v>
      </c>
      <c r="AT128" s="13">
        <f t="shared" si="58"/>
        <v>0</v>
      </c>
      <c r="AU128" s="182">
        <f t="shared" si="59"/>
        <v>0</v>
      </c>
      <c r="AV128" s="136">
        <f t="shared" si="60"/>
        <v>0</v>
      </c>
      <c r="AW128" s="15">
        <f t="shared" si="61"/>
        <v>0</v>
      </c>
      <c r="AX128" s="183">
        <f t="shared" si="62"/>
        <v>0</v>
      </c>
      <c r="AY128" s="388"/>
      <c r="AZ128" s="388"/>
      <c r="BA128" s="388"/>
    </row>
    <row r="129" spans="1:53" x14ac:dyDescent="0.3">
      <c r="A129" s="71"/>
      <c r="B129" s="11" t="str">
        <f>IF(A129="","",VLOOKUP(A129,'II.Distribution of grant'!$A$6:$E$45,2,FALSE))</f>
        <v/>
      </c>
      <c r="C129" s="11" t="str">
        <f>IF(A129="","",VLOOKUP(A129,'II.Distribution of grant'!$A$6:$E$45,4,FALSE))</f>
        <v/>
      </c>
      <c r="D129" s="11" t="str">
        <f>IF(A129=""," ",VLOOKUP(C129,'Ceiling - Project impl.'!$A$1:$F$202,2,FALSE))</f>
        <v xml:space="preserve"> </v>
      </c>
      <c r="E129" s="6"/>
      <c r="F129" s="6"/>
      <c r="G129" s="6"/>
      <c r="H129" s="12" t="str">
        <f>IF(G129=""," ",VLOOKUP(C129,'Ceiling - Project impl.'!$A$1:$F$202,3,FALSE))</f>
        <v xml:space="preserve"> </v>
      </c>
      <c r="I129" s="13">
        <f t="shared" si="42"/>
        <v>0</v>
      </c>
      <c r="J129" s="14"/>
      <c r="K129" s="6"/>
      <c r="L129" s="12" t="str">
        <f>IF(K129=""," ",VLOOKUP(C129,'Ceiling - Project impl.'!$A$1:$F$202,4,FALSE))</f>
        <v xml:space="preserve"> </v>
      </c>
      <c r="M129" s="13">
        <f t="shared" si="43"/>
        <v>0</v>
      </c>
      <c r="N129" s="14"/>
      <c r="O129" s="6"/>
      <c r="P129" s="12" t="str">
        <f>IF(O129=""," ",VLOOKUP(C129,'Ceiling - Project impl.'!$A$1:$F$202,5,FALSE))</f>
        <v xml:space="preserve"> </v>
      </c>
      <c r="Q129" s="13">
        <f t="shared" si="44"/>
        <v>0</v>
      </c>
      <c r="R129" s="14"/>
      <c r="S129" s="6"/>
      <c r="T129" s="12" t="str">
        <f>IF(S129=""," ",VLOOKUP(C129,'Ceiling - Project impl.'!$A$1:$F$202,6,FALSE))</f>
        <v xml:space="preserve"> </v>
      </c>
      <c r="U129" s="13">
        <f t="shared" si="45"/>
        <v>0</v>
      </c>
      <c r="V129" s="136">
        <f t="shared" si="46"/>
        <v>0</v>
      </c>
      <c r="W129" s="15">
        <f t="shared" si="47"/>
        <v>0</v>
      </c>
      <c r="Y129" s="6">
        <f t="shared" si="48"/>
        <v>0</v>
      </c>
      <c r="Z129" s="163"/>
      <c r="AA129" s="12" t="str">
        <f>IF(G129=""," ",VLOOKUP(C129,'Ceiling - Project impl.'!$A$1:$F$202,3,FALSE))</f>
        <v xml:space="preserve"> </v>
      </c>
      <c r="AB129" s="13">
        <f t="shared" si="49"/>
        <v>0</v>
      </c>
      <c r="AC129" s="182">
        <f t="shared" si="50"/>
        <v>0</v>
      </c>
      <c r="AD129" s="14"/>
      <c r="AE129" s="6">
        <f t="shared" si="51"/>
        <v>0</v>
      </c>
      <c r="AF129" s="163"/>
      <c r="AG129" s="12" t="str">
        <f>IF(K129=""," ",VLOOKUP(C129,'Ceiling - Project impl.'!$A$1:$F$202,4,FALSE))</f>
        <v xml:space="preserve"> </v>
      </c>
      <c r="AH129" s="13">
        <f t="shared" si="52"/>
        <v>0</v>
      </c>
      <c r="AI129" s="182">
        <f t="shared" si="53"/>
        <v>0</v>
      </c>
      <c r="AJ129" s="14"/>
      <c r="AK129" s="6">
        <f t="shared" si="54"/>
        <v>0</v>
      </c>
      <c r="AL129" s="163"/>
      <c r="AM129" s="12" t="str">
        <f>IF(O129=""," ",VLOOKUP(C129,'Ceiling - Project impl.'!$A$1:$F$202,5,FALSE))</f>
        <v xml:space="preserve"> </v>
      </c>
      <c r="AN129" s="13">
        <f t="shared" si="55"/>
        <v>0</v>
      </c>
      <c r="AO129" s="182">
        <f t="shared" si="56"/>
        <v>0</v>
      </c>
      <c r="AP129" s="14"/>
      <c r="AQ129" s="6">
        <f t="shared" si="57"/>
        <v>0</v>
      </c>
      <c r="AR129" s="163"/>
      <c r="AS129" s="12" t="str">
        <f>IF(S129=""," ",VLOOKUP(C129,'Ceiling - Project impl.'!$A$1:$F$202,6,FALSE))</f>
        <v xml:space="preserve"> </v>
      </c>
      <c r="AT129" s="13">
        <f t="shared" si="58"/>
        <v>0</v>
      </c>
      <c r="AU129" s="182">
        <f t="shared" si="59"/>
        <v>0</v>
      </c>
      <c r="AV129" s="136">
        <f t="shared" si="60"/>
        <v>0</v>
      </c>
      <c r="AW129" s="15">
        <f t="shared" si="61"/>
        <v>0</v>
      </c>
      <c r="AX129" s="183">
        <f t="shared" si="62"/>
        <v>0</v>
      </c>
      <c r="AY129" s="388"/>
      <c r="AZ129" s="388"/>
      <c r="BA129" s="388"/>
    </row>
    <row r="130" spans="1:53" x14ac:dyDescent="0.3">
      <c r="A130" s="71"/>
      <c r="B130" s="11" t="str">
        <f>IF(A130="","",VLOOKUP(A130,'II.Distribution of grant'!$A$6:$E$45,2,FALSE))</f>
        <v/>
      </c>
      <c r="C130" s="11" t="str">
        <f>IF(A130="","",VLOOKUP(A130,'II.Distribution of grant'!$A$6:$E$45,4,FALSE))</f>
        <v/>
      </c>
      <c r="D130" s="11" t="str">
        <f>IF(A130=""," ",VLOOKUP(C130,'Ceiling - Project impl.'!$A$1:$F$202,2,FALSE))</f>
        <v xml:space="preserve"> </v>
      </c>
      <c r="E130" s="6"/>
      <c r="F130" s="6"/>
      <c r="G130" s="6"/>
      <c r="H130" s="12" t="str">
        <f>IF(G130=""," ",VLOOKUP(C130,'Ceiling - Project impl.'!$A$1:$F$202,3,FALSE))</f>
        <v xml:space="preserve"> </v>
      </c>
      <c r="I130" s="13">
        <f t="shared" si="42"/>
        <v>0</v>
      </c>
      <c r="J130" s="14"/>
      <c r="K130" s="6"/>
      <c r="L130" s="12" t="str">
        <f>IF(K130=""," ",VLOOKUP(C130,'Ceiling - Project impl.'!$A$1:$F$202,4,FALSE))</f>
        <v xml:space="preserve"> </v>
      </c>
      <c r="M130" s="13">
        <f t="shared" si="43"/>
        <v>0</v>
      </c>
      <c r="N130" s="14"/>
      <c r="O130" s="6"/>
      <c r="P130" s="12" t="str">
        <f>IF(O130=""," ",VLOOKUP(C130,'Ceiling - Project impl.'!$A$1:$F$202,5,FALSE))</f>
        <v xml:space="preserve"> </v>
      </c>
      <c r="Q130" s="13">
        <f t="shared" si="44"/>
        <v>0</v>
      </c>
      <c r="R130" s="14"/>
      <c r="S130" s="6"/>
      <c r="T130" s="12" t="str">
        <f>IF(S130=""," ",VLOOKUP(C130,'Ceiling - Project impl.'!$A$1:$F$202,6,FALSE))</f>
        <v xml:space="preserve"> </v>
      </c>
      <c r="U130" s="13">
        <f t="shared" si="45"/>
        <v>0</v>
      </c>
      <c r="V130" s="136">
        <f t="shared" si="46"/>
        <v>0</v>
      </c>
      <c r="W130" s="15">
        <f t="shared" si="47"/>
        <v>0</v>
      </c>
      <c r="Y130" s="6">
        <f t="shared" si="48"/>
        <v>0</v>
      </c>
      <c r="Z130" s="163"/>
      <c r="AA130" s="12" t="str">
        <f>IF(G130=""," ",VLOOKUP(C130,'Ceiling - Project impl.'!$A$1:$F$202,3,FALSE))</f>
        <v xml:space="preserve"> </v>
      </c>
      <c r="AB130" s="13">
        <f t="shared" si="49"/>
        <v>0</v>
      </c>
      <c r="AC130" s="182">
        <f t="shared" si="50"/>
        <v>0</v>
      </c>
      <c r="AD130" s="14"/>
      <c r="AE130" s="6">
        <f t="shared" si="51"/>
        <v>0</v>
      </c>
      <c r="AF130" s="163"/>
      <c r="AG130" s="12" t="str">
        <f>IF(K130=""," ",VLOOKUP(C130,'Ceiling - Project impl.'!$A$1:$F$202,4,FALSE))</f>
        <v xml:space="preserve"> </v>
      </c>
      <c r="AH130" s="13">
        <f t="shared" si="52"/>
        <v>0</v>
      </c>
      <c r="AI130" s="182">
        <f t="shared" si="53"/>
        <v>0</v>
      </c>
      <c r="AJ130" s="14"/>
      <c r="AK130" s="6">
        <f t="shared" si="54"/>
        <v>0</v>
      </c>
      <c r="AL130" s="163"/>
      <c r="AM130" s="12" t="str">
        <f>IF(O130=""," ",VLOOKUP(C130,'Ceiling - Project impl.'!$A$1:$F$202,5,FALSE))</f>
        <v xml:space="preserve"> </v>
      </c>
      <c r="AN130" s="13">
        <f t="shared" si="55"/>
        <v>0</v>
      </c>
      <c r="AO130" s="182">
        <f t="shared" si="56"/>
        <v>0</v>
      </c>
      <c r="AP130" s="14"/>
      <c r="AQ130" s="6">
        <f t="shared" si="57"/>
        <v>0</v>
      </c>
      <c r="AR130" s="163"/>
      <c r="AS130" s="12" t="str">
        <f>IF(S130=""," ",VLOOKUP(C130,'Ceiling - Project impl.'!$A$1:$F$202,6,FALSE))</f>
        <v xml:space="preserve"> </v>
      </c>
      <c r="AT130" s="13">
        <f t="shared" si="58"/>
        <v>0</v>
      </c>
      <c r="AU130" s="182">
        <f t="shared" si="59"/>
        <v>0</v>
      </c>
      <c r="AV130" s="136">
        <f t="shared" si="60"/>
        <v>0</v>
      </c>
      <c r="AW130" s="15">
        <f t="shared" si="61"/>
        <v>0</v>
      </c>
      <c r="AX130" s="183">
        <f t="shared" si="62"/>
        <v>0</v>
      </c>
      <c r="AY130" s="388"/>
      <c r="AZ130" s="388"/>
      <c r="BA130" s="388"/>
    </row>
    <row r="131" spans="1:53" x14ac:dyDescent="0.3">
      <c r="A131" s="71"/>
      <c r="B131" s="11" t="str">
        <f>IF(A131="","",VLOOKUP(A131,'II.Distribution of grant'!$A$6:$E$45,2,FALSE))</f>
        <v/>
      </c>
      <c r="C131" s="11" t="str">
        <f>IF(A131="","",VLOOKUP(A131,'II.Distribution of grant'!$A$6:$E$45,4,FALSE))</f>
        <v/>
      </c>
      <c r="D131" s="11" t="str">
        <f>IF(A131=""," ",VLOOKUP(C131,'Ceiling - Project impl.'!$A$1:$F$202,2,FALSE))</f>
        <v xml:space="preserve"> </v>
      </c>
      <c r="E131" s="6"/>
      <c r="F131" s="6"/>
      <c r="G131" s="6"/>
      <c r="H131" s="12" t="str">
        <f>IF(G131=""," ",VLOOKUP(C131,'Ceiling - Project impl.'!$A$1:$F$202,3,FALSE))</f>
        <v xml:space="preserve"> </v>
      </c>
      <c r="I131" s="13">
        <f t="shared" si="42"/>
        <v>0</v>
      </c>
      <c r="J131" s="14"/>
      <c r="K131" s="6"/>
      <c r="L131" s="12" t="str">
        <f>IF(K131=""," ",VLOOKUP(C131,'Ceiling - Project impl.'!$A$1:$F$202,4,FALSE))</f>
        <v xml:space="preserve"> </v>
      </c>
      <c r="M131" s="13">
        <f t="shared" si="43"/>
        <v>0</v>
      </c>
      <c r="N131" s="14"/>
      <c r="O131" s="6"/>
      <c r="P131" s="12" t="str">
        <f>IF(O131=""," ",VLOOKUP(C131,'Ceiling - Project impl.'!$A$1:$F$202,5,FALSE))</f>
        <v xml:space="preserve"> </v>
      </c>
      <c r="Q131" s="13">
        <f t="shared" si="44"/>
        <v>0</v>
      </c>
      <c r="R131" s="14"/>
      <c r="S131" s="6"/>
      <c r="T131" s="12" t="str">
        <f>IF(S131=""," ",VLOOKUP(C131,'Ceiling - Project impl.'!$A$1:$F$202,6,FALSE))</f>
        <v xml:space="preserve"> </v>
      </c>
      <c r="U131" s="13">
        <f t="shared" si="45"/>
        <v>0</v>
      </c>
      <c r="V131" s="136">
        <f t="shared" si="46"/>
        <v>0</v>
      </c>
      <c r="W131" s="15">
        <f t="shared" si="47"/>
        <v>0</v>
      </c>
      <c r="Y131" s="6">
        <f t="shared" si="48"/>
        <v>0</v>
      </c>
      <c r="Z131" s="163"/>
      <c r="AA131" s="12" t="str">
        <f>IF(G131=""," ",VLOOKUP(C131,'Ceiling - Project impl.'!$A$1:$F$202,3,FALSE))</f>
        <v xml:space="preserve"> </v>
      </c>
      <c r="AB131" s="13">
        <f t="shared" si="49"/>
        <v>0</v>
      </c>
      <c r="AC131" s="182">
        <f t="shared" si="50"/>
        <v>0</v>
      </c>
      <c r="AD131" s="14"/>
      <c r="AE131" s="6">
        <f t="shared" si="51"/>
        <v>0</v>
      </c>
      <c r="AF131" s="163"/>
      <c r="AG131" s="12" t="str">
        <f>IF(K131=""," ",VLOOKUP(C131,'Ceiling - Project impl.'!$A$1:$F$202,4,FALSE))</f>
        <v xml:space="preserve"> </v>
      </c>
      <c r="AH131" s="13">
        <f t="shared" si="52"/>
        <v>0</v>
      </c>
      <c r="AI131" s="182">
        <f t="shared" si="53"/>
        <v>0</v>
      </c>
      <c r="AJ131" s="14"/>
      <c r="AK131" s="6">
        <f t="shared" si="54"/>
        <v>0</v>
      </c>
      <c r="AL131" s="163"/>
      <c r="AM131" s="12" t="str">
        <f>IF(O131=""," ",VLOOKUP(C131,'Ceiling - Project impl.'!$A$1:$F$202,5,FALSE))</f>
        <v xml:space="preserve"> </v>
      </c>
      <c r="AN131" s="13">
        <f t="shared" si="55"/>
        <v>0</v>
      </c>
      <c r="AO131" s="182">
        <f t="shared" si="56"/>
        <v>0</v>
      </c>
      <c r="AP131" s="14"/>
      <c r="AQ131" s="6">
        <f t="shared" si="57"/>
        <v>0</v>
      </c>
      <c r="AR131" s="163"/>
      <c r="AS131" s="12" t="str">
        <f>IF(S131=""," ",VLOOKUP(C131,'Ceiling - Project impl.'!$A$1:$F$202,6,FALSE))</f>
        <v xml:space="preserve"> </v>
      </c>
      <c r="AT131" s="13">
        <f t="shared" si="58"/>
        <v>0</v>
      </c>
      <c r="AU131" s="182">
        <f t="shared" si="59"/>
        <v>0</v>
      </c>
      <c r="AV131" s="136">
        <f t="shared" si="60"/>
        <v>0</v>
      </c>
      <c r="AW131" s="15">
        <f t="shared" si="61"/>
        <v>0</v>
      </c>
      <c r="AX131" s="183">
        <f t="shared" si="62"/>
        <v>0</v>
      </c>
      <c r="AY131" s="388"/>
      <c r="AZ131" s="388"/>
      <c r="BA131" s="388"/>
    </row>
    <row r="132" spans="1:53" x14ac:dyDescent="0.3">
      <c r="A132" s="71"/>
      <c r="B132" s="11" t="str">
        <f>IF(A132="","",VLOOKUP(A132,'II.Distribution of grant'!$A$6:$E$45,2,FALSE))</f>
        <v/>
      </c>
      <c r="C132" s="11" t="str">
        <f>IF(A132="","",VLOOKUP(A132,'II.Distribution of grant'!$A$6:$E$45,4,FALSE))</f>
        <v/>
      </c>
      <c r="D132" s="11" t="str">
        <f>IF(A132=""," ",VLOOKUP(C132,'Ceiling - Project impl.'!$A$1:$F$202,2,FALSE))</f>
        <v xml:space="preserve"> </v>
      </c>
      <c r="E132" s="6"/>
      <c r="F132" s="6"/>
      <c r="G132" s="6"/>
      <c r="H132" s="12" t="str">
        <f>IF(G132=""," ",VLOOKUP(C132,'Ceiling - Project impl.'!$A$1:$F$202,3,FALSE))</f>
        <v xml:space="preserve"> </v>
      </c>
      <c r="I132" s="13">
        <f t="shared" si="42"/>
        <v>0</v>
      </c>
      <c r="J132" s="14"/>
      <c r="K132" s="6"/>
      <c r="L132" s="12" t="str">
        <f>IF(K132=""," ",VLOOKUP(C132,'Ceiling - Project impl.'!$A$1:$F$202,4,FALSE))</f>
        <v xml:space="preserve"> </v>
      </c>
      <c r="M132" s="13">
        <f t="shared" si="43"/>
        <v>0</v>
      </c>
      <c r="N132" s="14"/>
      <c r="O132" s="6"/>
      <c r="P132" s="12" t="str">
        <f>IF(O132=""," ",VLOOKUP(C132,'Ceiling - Project impl.'!$A$1:$F$202,5,FALSE))</f>
        <v xml:space="preserve"> </v>
      </c>
      <c r="Q132" s="13">
        <f t="shared" si="44"/>
        <v>0</v>
      </c>
      <c r="R132" s="14"/>
      <c r="S132" s="6"/>
      <c r="T132" s="12" t="str">
        <f>IF(S132=""," ",VLOOKUP(C132,'Ceiling - Project impl.'!$A$1:$F$202,6,FALSE))</f>
        <v xml:space="preserve"> </v>
      </c>
      <c r="U132" s="13">
        <f t="shared" si="45"/>
        <v>0</v>
      </c>
      <c r="V132" s="136">
        <f t="shared" si="46"/>
        <v>0</v>
      </c>
      <c r="W132" s="15">
        <f t="shared" si="47"/>
        <v>0</v>
      </c>
      <c r="Y132" s="6">
        <f t="shared" si="48"/>
        <v>0</v>
      </c>
      <c r="Z132" s="163"/>
      <c r="AA132" s="12" t="str">
        <f>IF(G132=""," ",VLOOKUP(C132,'Ceiling - Project impl.'!$A$1:$F$202,3,FALSE))</f>
        <v xml:space="preserve"> </v>
      </c>
      <c r="AB132" s="13">
        <f t="shared" si="49"/>
        <v>0</v>
      </c>
      <c r="AC132" s="182">
        <f t="shared" si="50"/>
        <v>0</v>
      </c>
      <c r="AD132" s="14"/>
      <c r="AE132" s="6">
        <f t="shared" si="51"/>
        <v>0</v>
      </c>
      <c r="AF132" s="163"/>
      <c r="AG132" s="12" t="str">
        <f>IF(K132=""," ",VLOOKUP(C132,'Ceiling - Project impl.'!$A$1:$F$202,4,FALSE))</f>
        <v xml:space="preserve"> </v>
      </c>
      <c r="AH132" s="13">
        <f t="shared" si="52"/>
        <v>0</v>
      </c>
      <c r="AI132" s="182">
        <f t="shared" si="53"/>
        <v>0</v>
      </c>
      <c r="AJ132" s="14"/>
      <c r="AK132" s="6">
        <f t="shared" si="54"/>
        <v>0</v>
      </c>
      <c r="AL132" s="163"/>
      <c r="AM132" s="12" t="str">
        <f>IF(O132=""," ",VLOOKUP(C132,'Ceiling - Project impl.'!$A$1:$F$202,5,FALSE))</f>
        <v xml:space="preserve"> </v>
      </c>
      <c r="AN132" s="13">
        <f t="shared" si="55"/>
        <v>0</v>
      </c>
      <c r="AO132" s="182">
        <f t="shared" si="56"/>
        <v>0</v>
      </c>
      <c r="AP132" s="14"/>
      <c r="AQ132" s="6">
        <f t="shared" si="57"/>
        <v>0</v>
      </c>
      <c r="AR132" s="163"/>
      <c r="AS132" s="12" t="str">
        <f>IF(S132=""," ",VLOOKUP(C132,'Ceiling - Project impl.'!$A$1:$F$202,6,FALSE))</f>
        <v xml:space="preserve"> </v>
      </c>
      <c r="AT132" s="13">
        <f t="shared" si="58"/>
        <v>0</v>
      </c>
      <c r="AU132" s="182">
        <f t="shared" si="59"/>
        <v>0</v>
      </c>
      <c r="AV132" s="136">
        <f t="shared" si="60"/>
        <v>0</v>
      </c>
      <c r="AW132" s="15">
        <f t="shared" si="61"/>
        <v>0</v>
      </c>
      <c r="AX132" s="183">
        <f t="shared" si="62"/>
        <v>0</v>
      </c>
      <c r="AY132" s="388"/>
      <c r="AZ132" s="388"/>
      <c r="BA132" s="388"/>
    </row>
    <row r="133" spans="1:53" x14ac:dyDescent="0.3">
      <c r="A133" s="71"/>
      <c r="B133" s="11" t="str">
        <f>IF(A133="","",VLOOKUP(A133,'II.Distribution of grant'!$A$6:$E$45,2,FALSE))</f>
        <v/>
      </c>
      <c r="C133" s="11" t="str">
        <f>IF(A133="","",VLOOKUP(A133,'II.Distribution of grant'!$A$6:$E$45,4,FALSE))</f>
        <v/>
      </c>
      <c r="D133" s="11" t="str">
        <f>IF(A133=""," ",VLOOKUP(C133,'Ceiling - Project impl.'!$A$1:$F$202,2,FALSE))</f>
        <v xml:space="preserve"> </v>
      </c>
      <c r="E133" s="6"/>
      <c r="F133" s="6"/>
      <c r="G133" s="6"/>
      <c r="H133" s="12" t="str">
        <f>IF(G133=""," ",VLOOKUP(C133,'Ceiling - Project impl.'!$A$1:$F$202,3,FALSE))</f>
        <v xml:space="preserve"> </v>
      </c>
      <c r="I133" s="13">
        <f t="shared" si="42"/>
        <v>0</v>
      </c>
      <c r="J133" s="14"/>
      <c r="K133" s="6"/>
      <c r="L133" s="12" t="str">
        <f>IF(K133=""," ",VLOOKUP(C133,'Ceiling - Project impl.'!$A$1:$F$202,4,FALSE))</f>
        <v xml:space="preserve"> </v>
      </c>
      <c r="M133" s="13">
        <f t="shared" si="43"/>
        <v>0</v>
      </c>
      <c r="N133" s="14"/>
      <c r="O133" s="6"/>
      <c r="P133" s="12" t="str">
        <f>IF(O133=""," ",VLOOKUP(C133,'Ceiling - Project impl.'!$A$1:$F$202,5,FALSE))</f>
        <v xml:space="preserve"> </v>
      </c>
      <c r="Q133" s="13">
        <f t="shared" si="44"/>
        <v>0</v>
      </c>
      <c r="R133" s="14"/>
      <c r="S133" s="6"/>
      <c r="T133" s="12" t="str">
        <f>IF(S133=""," ",VLOOKUP(C133,'Ceiling - Project impl.'!$A$1:$F$202,6,FALSE))</f>
        <v xml:space="preserve"> </v>
      </c>
      <c r="U133" s="13">
        <f t="shared" si="45"/>
        <v>0</v>
      </c>
      <c r="V133" s="136">
        <f t="shared" si="46"/>
        <v>0</v>
      </c>
      <c r="W133" s="15">
        <f t="shared" si="47"/>
        <v>0</v>
      </c>
      <c r="Y133" s="6">
        <f t="shared" si="48"/>
        <v>0</v>
      </c>
      <c r="Z133" s="163"/>
      <c r="AA133" s="12" t="str">
        <f>IF(G133=""," ",VLOOKUP(C133,'Ceiling - Project impl.'!$A$1:$F$202,3,FALSE))</f>
        <v xml:space="preserve"> </v>
      </c>
      <c r="AB133" s="13">
        <f t="shared" si="49"/>
        <v>0</v>
      </c>
      <c r="AC133" s="182">
        <f t="shared" si="50"/>
        <v>0</v>
      </c>
      <c r="AD133" s="14"/>
      <c r="AE133" s="6">
        <f t="shared" si="51"/>
        <v>0</v>
      </c>
      <c r="AF133" s="163"/>
      <c r="AG133" s="12" t="str">
        <f>IF(K133=""," ",VLOOKUP(C133,'Ceiling - Project impl.'!$A$1:$F$202,4,FALSE))</f>
        <v xml:space="preserve"> </v>
      </c>
      <c r="AH133" s="13">
        <f t="shared" si="52"/>
        <v>0</v>
      </c>
      <c r="AI133" s="182">
        <f t="shared" si="53"/>
        <v>0</v>
      </c>
      <c r="AJ133" s="14"/>
      <c r="AK133" s="6">
        <f t="shared" si="54"/>
        <v>0</v>
      </c>
      <c r="AL133" s="163"/>
      <c r="AM133" s="12" t="str">
        <f>IF(O133=""," ",VLOOKUP(C133,'Ceiling - Project impl.'!$A$1:$F$202,5,FALSE))</f>
        <v xml:space="preserve"> </v>
      </c>
      <c r="AN133" s="13">
        <f t="shared" si="55"/>
        <v>0</v>
      </c>
      <c r="AO133" s="182">
        <f t="shared" si="56"/>
        <v>0</v>
      </c>
      <c r="AP133" s="14"/>
      <c r="AQ133" s="6">
        <f t="shared" si="57"/>
        <v>0</v>
      </c>
      <c r="AR133" s="163"/>
      <c r="AS133" s="12" t="str">
        <f>IF(S133=""," ",VLOOKUP(C133,'Ceiling - Project impl.'!$A$1:$F$202,6,FALSE))</f>
        <v xml:space="preserve"> </v>
      </c>
      <c r="AT133" s="13">
        <f t="shared" si="58"/>
        <v>0</v>
      </c>
      <c r="AU133" s="182">
        <f t="shared" si="59"/>
        <v>0</v>
      </c>
      <c r="AV133" s="136">
        <f t="shared" si="60"/>
        <v>0</v>
      </c>
      <c r="AW133" s="15">
        <f t="shared" si="61"/>
        <v>0</v>
      </c>
      <c r="AX133" s="183">
        <f t="shared" si="62"/>
        <v>0</v>
      </c>
      <c r="AY133" s="388"/>
      <c r="AZ133" s="388"/>
      <c r="BA133" s="388"/>
    </row>
    <row r="134" spans="1:53" x14ac:dyDescent="0.3">
      <c r="A134" s="71"/>
      <c r="B134" s="11" t="str">
        <f>IF(A134="","",VLOOKUP(A134,'II.Distribution of grant'!$A$6:$E$45,2,FALSE))</f>
        <v/>
      </c>
      <c r="C134" s="11" t="str">
        <f>IF(A134="","",VLOOKUP(A134,'II.Distribution of grant'!$A$6:$E$45,4,FALSE))</f>
        <v/>
      </c>
      <c r="D134" s="11" t="str">
        <f>IF(A134=""," ",VLOOKUP(C134,'Ceiling - Project impl.'!$A$1:$F$202,2,FALSE))</f>
        <v xml:space="preserve"> </v>
      </c>
      <c r="E134" s="6"/>
      <c r="F134" s="6"/>
      <c r="G134" s="6"/>
      <c r="H134" s="12" t="str">
        <f>IF(G134=""," ",VLOOKUP(C134,'Ceiling - Project impl.'!$A$1:$F$202,3,FALSE))</f>
        <v xml:space="preserve"> </v>
      </c>
      <c r="I134" s="13">
        <f t="shared" si="42"/>
        <v>0</v>
      </c>
      <c r="J134" s="14"/>
      <c r="K134" s="6"/>
      <c r="L134" s="12" t="str">
        <f>IF(K134=""," ",VLOOKUP(C134,'Ceiling - Project impl.'!$A$1:$F$202,4,FALSE))</f>
        <v xml:space="preserve"> </v>
      </c>
      <c r="M134" s="13">
        <f t="shared" si="43"/>
        <v>0</v>
      </c>
      <c r="N134" s="14"/>
      <c r="O134" s="6"/>
      <c r="P134" s="12" t="str">
        <f>IF(O134=""," ",VLOOKUP(C134,'Ceiling - Project impl.'!$A$1:$F$202,5,FALSE))</f>
        <v xml:space="preserve"> </v>
      </c>
      <c r="Q134" s="13">
        <f t="shared" si="44"/>
        <v>0</v>
      </c>
      <c r="R134" s="14"/>
      <c r="S134" s="6"/>
      <c r="T134" s="12" t="str">
        <f>IF(S134=""," ",VLOOKUP(C134,'Ceiling - Project impl.'!$A$1:$F$202,6,FALSE))</f>
        <v xml:space="preserve"> </v>
      </c>
      <c r="U134" s="13">
        <f t="shared" si="45"/>
        <v>0</v>
      </c>
      <c r="V134" s="136">
        <f t="shared" si="46"/>
        <v>0</v>
      </c>
      <c r="W134" s="15">
        <f t="shared" si="47"/>
        <v>0</v>
      </c>
      <c r="Y134" s="6">
        <f t="shared" si="48"/>
        <v>0</v>
      </c>
      <c r="Z134" s="163"/>
      <c r="AA134" s="12" t="str">
        <f>IF(G134=""," ",VLOOKUP(C134,'Ceiling - Project impl.'!$A$1:$F$202,3,FALSE))</f>
        <v xml:space="preserve"> </v>
      </c>
      <c r="AB134" s="13">
        <f t="shared" si="49"/>
        <v>0</v>
      </c>
      <c r="AC134" s="182">
        <f t="shared" si="50"/>
        <v>0</v>
      </c>
      <c r="AD134" s="14"/>
      <c r="AE134" s="6">
        <f t="shared" si="51"/>
        <v>0</v>
      </c>
      <c r="AF134" s="163"/>
      <c r="AG134" s="12" t="str">
        <f>IF(K134=""," ",VLOOKUP(C134,'Ceiling - Project impl.'!$A$1:$F$202,4,FALSE))</f>
        <v xml:space="preserve"> </v>
      </c>
      <c r="AH134" s="13">
        <f t="shared" si="52"/>
        <v>0</v>
      </c>
      <c r="AI134" s="182">
        <f t="shared" si="53"/>
        <v>0</v>
      </c>
      <c r="AJ134" s="14"/>
      <c r="AK134" s="6">
        <f t="shared" si="54"/>
        <v>0</v>
      </c>
      <c r="AL134" s="163"/>
      <c r="AM134" s="12" t="str">
        <f>IF(O134=""," ",VLOOKUP(C134,'Ceiling - Project impl.'!$A$1:$F$202,5,FALSE))</f>
        <v xml:space="preserve"> </v>
      </c>
      <c r="AN134" s="13">
        <f t="shared" si="55"/>
        <v>0</v>
      </c>
      <c r="AO134" s="182">
        <f t="shared" si="56"/>
        <v>0</v>
      </c>
      <c r="AP134" s="14"/>
      <c r="AQ134" s="6">
        <f t="shared" si="57"/>
        <v>0</v>
      </c>
      <c r="AR134" s="163"/>
      <c r="AS134" s="12" t="str">
        <f>IF(S134=""," ",VLOOKUP(C134,'Ceiling - Project impl.'!$A$1:$F$202,6,FALSE))</f>
        <v xml:space="preserve"> </v>
      </c>
      <c r="AT134" s="13">
        <f t="shared" si="58"/>
        <v>0</v>
      </c>
      <c r="AU134" s="182">
        <f t="shared" si="59"/>
        <v>0</v>
      </c>
      <c r="AV134" s="136">
        <f t="shared" si="60"/>
        <v>0</v>
      </c>
      <c r="AW134" s="15">
        <f t="shared" si="61"/>
        <v>0</v>
      </c>
      <c r="AX134" s="183">
        <f t="shared" si="62"/>
        <v>0</v>
      </c>
      <c r="AY134" s="388"/>
      <c r="AZ134" s="388"/>
      <c r="BA134" s="388"/>
    </row>
    <row r="135" spans="1:53" x14ac:dyDescent="0.3">
      <c r="A135" s="71"/>
      <c r="B135" s="11" t="str">
        <f>IF(A135="","",VLOOKUP(A135,'II.Distribution of grant'!$A$6:$E$45,2,FALSE))</f>
        <v/>
      </c>
      <c r="C135" s="11" t="str">
        <f>IF(A135="","",VLOOKUP(A135,'II.Distribution of grant'!$A$6:$E$45,4,FALSE))</f>
        <v/>
      </c>
      <c r="D135" s="11" t="str">
        <f>IF(A135=""," ",VLOOKUP(C135,'Ceiling - Project impl.'!$A$1:$F$202,2,FALSE))</f>
        <v xml:space="preserve"> </v>
      </c>
      <c r="E135" s="6"/>
      <c r="F135" s="6"/>
      <c r="G135" s="6"/>
      <c r="H135" s="12" t="str">
        <f>IF(G135=""," ",VLOOKUP(C135,'Ceiling - Project impl.'!$A$1:$F$202,3,FALSE))</f>
        <v xml:space="preserve"> </v>
      </c>
      <c r="I135" s="13">
        <f t="shared" si="42"/>
        <v>0</v>
      </c>
      <c r="J135" s="14"/>
      <c r="K135" s="6"/>
      <c r="L135" s="12" t="str">
        <f>IF(K135=""," ",VLOOKUP(C135,'Ceiling - Project impl.'!$A$1:$F$202,4,FALSE))</f>
        <v xml:space="preserve"> </v>
      </c>
      <c r="M135" s="13">
        <f t="shared" si="43"/>
        <v>0</v>
      </c>
      <c r="N135" s="14"/>
      <c r="O135" s="6"/>
      <c r="P135" s="12" t="str">
        <f>IF(O135=""," ",VLOOKUP(C135,'Ceiling - Project impl.'!$A$1:$F$202,5,FALSE))</f>
        <v xml:space="preserve"> </v>
      </c>
      <c r="Q135" s="13">
        <f t="shared" si="44"/>
        <v>0</v>
      </c>
      <c r="R135" s="14"/>
      <c r="S135" s="6"/>
      <c r="T135" s="12" t="str">
        <f>IF(S135=""," ",VLOOKUP(C135,'Ceiling - Project impl.'!$A$1:$F$202,6,FALSE))</f>
        <v xml:space="preserve"> </v>
      </c>
      <c r="U135" s="13">
        <f t="shared" si="45"/>
        <v>0</v>
      </c>
      <c r="V135" s="136">
        <f t="shared" si="46"/>
        <v>0</v>
      </c>
      <c r="W135" s="15">
        <f t="shared" si="47"/>
        <v>0</v>
      </c>
      <c r="Y135" s="6">
        <f t="shared" si="48"/>
        <v>0</v>
      </c>
      <c r="Z135" s="163"/>
      <c r="AA135" s="12" t="str">
        <f>IF(G135=""," ",VLOOKUP(C135,'Ceiling - Project impl.'!$A$1:$F$202,3,FALSE))</f>
        <v xml:space="preserve"> </v>
      </c>
      <c r="AB135" s="13">
        <f t="shared" si="49"/>
        <v>0</v>
      </c>
      <c r="AC135" s="182">
        <f t="shared" si="50"/>
        <v>0</v>
      </c>
      <c r="AD135" s="14"/>
      <c r="AE135" s="6">
        <f t="shared" si="51"/>
        <v>0</v>
      </c>
      <c r="AF135" s="163"/>
      <c r="AG135" s="12" t="str">
        <f>IF(K135=""," ",VLOOKUP(C135,'Ceiling - Project impl.'!$A$1:$F$202,4,FALSE))</f>
        <v xml:space="preserve"> </v>
      </c>
      <c r="AH135" s="13">
        <f t="shared" si="52"/>
        <v>0</v>
      </c>
      <c r="AI135" s="182">
        <f t="shared" si="53"/>
        <v>0</v>
      </c>
      <c r="AJ135" s="14"/>
      <c r="AK135" s="6">
        <f t="shared" si="54"/>
        <v>0</v>
      </c>
      <c r="AL135" s="163"/>
      <c r="AM135" s="12" t="str">
        <f>IF(O135=""," ",VLOOKUP(C135,'Ceiling - Project impl.'!$A$1:$F$202,5,FALSE))</f>
        <v xml:space="preserve"> </v>
      </c>
      <c r="AN135" s="13">
        <f t="shared" si="55"/>
        <v>0</v>
      </c>
      <c r="AO135" s="182">
        <f t="shared" si="56"/>
        <v>0</v>
      </c>
      <c r="AP135" s="14"/>
      <c r="AQ135" s="6">
        <f t="shared" si="57"/>
        <v>0</v>
      </c>
      <c r="AR135" s="163"/>
      <c r="AS135" s="12" t="str">
        <f>IF(S135=""," ",VLOOKUP(C135,'Ceiling - Project impl.'!$A$1:$F$202,6,FALSE))</f>
        <v xml:space="preserve"> </v>
      </c>
      <c r="AT135" s="13">
        <f t="shared" si="58"/>
        <v>0</v>
      </c>
      <c r="AU135" s="182">
        <f t="shared" si="59"/>
        <v>0</v>
      </c>
      <c r="AV135" s="136">
        <f t="shared" si="60"/>
        <v>0</v>
      </c>
      <c r="AW135" s="15">
        <f t="shared" si="61"/>
        <v>0</v>
      </c>
      <c r="AX135" s="183">
        <f t="shared" si="62"/>
        <v>0</v>
      </c>
      <c r="AY135" s="388"/>
      <c r="AZ135" s="388"/>
      <c r="BA135" s="388"/>
    </row>
    <row r="136" spans="1:53" x14ac:dyDescent="0.3">
      <c r="A136" s="71"/>
      <c r="B136" s="11" t="str">
        <f>IF(A136="","",VLOOKUP(A136,'II.Distribution of grant'!$A$6:$E$45,2,FALSE))</f>
        <v/>
      </c>
      <c r="C136" s="11" t="str">
        <f>IF(A136="","",VLOOKUP(A136,'II.Distribution of grant'!$A$6:$E$45,4,FALSE))</f>
        <v/>
      </c>
      <c r="D136" s="11" t="str">
        <f>IF(A136=""," ",VLOOKUP(C136,'Ceiling - Project impl.'!$A$1:$F$202,2,FALSE))</f>
        <v xml:space="preserve"> </v>
      </c>
      <c r="E136" s="6"/>
      <c r="F136" s="6"/>
      <c r="G136" s="6"/>
      <c r="H136" s="12" t="str">
        <f>IF(G136=""," ",VLOOKUP(C136,'Ceiling - Project impl.'!$A$1:$F$202,3,FALSE))</f>
        <v xml:space="preserve"> </v>
      </c>
      <c r="I136" s="13">
        <f t="shared" si="42"/>
        <v>0</v>
      </c>
      <c r="J136" s="14"/>
      <c r="K136" s="6"/>
      <c r="L136" s="12" t="str">
        <f>IF(K136=""," ",VLOOKUP(C136,'Ceiling - Project impl.'!$A$1:$F$202,4,FALSE))</f>
        <v xml:space="preserve"> </v>
      </c>
      <c r="M136" s="13">
        <f t="shared" si="43"/>
        <v>0</v>
      </c>
      <c r="N136" s="14"/>
      <c r="O136" s="6"/>
      <c r="P136" s="12" t="str">
        <f>IF(O136=""," ",VLOOKUP(C136,'Ceiling - Project impl.'!$A$1:$F$202,5,FALSE))</f>
        <v xml:space="preserve"> </v>
      </c>
      <c r="Q136" s="13">
        <f t="shared" si="44"/>
        <v>0</v>
      </c>
      <c r="R136" s="14"/>
      <c r="S136" s="6"/>
      <c r="T136" s="12" t="str">
        <f>IF(S136=""," ",VLOOKUP(C136,'Ceiling - Project impl.'!$A$1:$F$202,6,FALSE))</f>
        <v xml:space="preserve"> </v>
      </c>
      <c r="U136" s="13">
        <f t="shared" si="45"/>
        <v>0</v>
      </c>
      <c r="V136" s="136">
        <f t="shared" si="46"/>
        <v>0</v>
      </c>
      <c r="W136" s="15">
        <f t="shared" si="47"/>
        <v>0</v>
      </c>
      <c r="Y136" s="6">
        <f t="shared" si="48"/>
        <v>0</v>
      </c>
      <c r="Z136" s="163"/>
      <c r="AA136" s="12" t="str">
        <f>IF(G136=""," ",VLOOKUP(C136,'Ceiling - Project impl.'!$A$1:$F$202,3,FALSE))</f>
        <v xml:space="preserve"> </v>
      </c>
      <c r="AB136" s="13">
        <f t="shared" si="49"/>
        <v>0</v>
      </c>
      <c r="AC136" s="182">
        <f t="shared" si="50"/>
        <v>0</v>
      </c>
      <c r="AD136" s="14"/>
      <c r="AE136" s="6">
        <f t="shared" si="51"/>
        <v>0</v>
      </c>
      <c r="AF136" s="163"/>
      <c r="AG136" s="12" t="str">
        <f>IF(K136=""," ",VLOOKUP(C136,'Ceiling - Project impl.'!$A$1:$F$202,4,FALSE))</f>
        <v xml:space="preserve"> </v>
      </c>
      <c r="AH136" s="13">
        <f t="shared" si="52"/>
        <v>0</v>
      </c>
      <c r="AI136" s="182">
        <f t="shared" si="53"/>
        <v>0</v>
      </c>
      <c r="AJ136" s="14"/>
      <c r="AK136" s="6">
        <f t="shared" si="54"/>
        <v>0</v>
      </c>
      <c r="AL136" s="163"/>
      <c r="AM136" s="12" t="str">
        <f>IF(O136=""," ",VLOOKUP(C136,'Ceiling - Project impl.'!$A$1:$F$202,5,FALSE))</f>
        <v xml:space="preserve"> </v>
      </c>
      <c r="AN136" s="13">
        <f t="shared" si="55"/>
        <v>0</v>
      </c>
      <c r="AO136" s="182">
        <f t="shared" si="56"/>
        <v>0</v>
      </c>
      <c r="AP136" s="14"/>
      <c r="AQ136" s="6">
        <f t="shared" si="57"/>
        <v>0</v>
      </c>
      <c r="AR136" s="163"/>
      <c r="AS136" s="12" t="str">
        <f>IF(S136=""," ",VLOOKUP(C136,'Ceiling - Project impl.'!$A$1:$F$202,6,FALSE))</f>
        <v xml:space="preserve"> </v>
      </c>
      <c r="AT136" s="13">
        <f t="shared" si="58"/>
        <v>0</v>
      </c>
      <c r="AU136" s="182">
        <f t="shared" si="59"/>
        <v>0</v>
      </c>
      <c r="AV136" s="136">
        <f t="shared" si="60"/>
        <v>0</v>
      </c>
      <c r="AW136" s="15">
        <f t="shared" si="61"/>
        <v>0</v>
      </c>
      <c r="AX136" s="183">
        <f t="shared" si="62"/>
        <v>0</v>
      </c>
      <c r="AY136" s="388"/>
      <c r="AZ136" s="388"/>
      <c r="BA136" s="388"/>
    </row>
    <row r="137" spans="1:53" x14ac:dyDescent="0.3">
      <c r="A137" s="71"/>
      <c r="B137" s="11" t="str">
        <f>IF(A137="","",VLOOKUP(A137,'II.Distribution of grant'!$A$6:$E$45,2,FALSE))</f>
        <v/>
      </c>
      <c r="C137" s="11" t="str">
        <f>IF(A137="","",VLOOKUP(A137,'II.Distribution of grant'!$A$6:$E$45,4,FALSE))</f>
        <v/>
      </c>
      <c r="D137" s="11" t="str">
        <f>IF(A137=""," ",VLOOKUP(C137,'Ceiling - Project impl.'!$A$1:$F$202,2,FALSE))</f>
        <v xml:space="preserve"> </v>
      </c>
      <c r="E137" s="6"/>
      <c r="F137" s="6"/>
      <c r="G137" s="6"/>
      <c r="H137" s="12" t="str">
        <f>IF(G137=""," ",VLOOKUP(C137,'Ceiling - Project impl.'!$A$1:$F$202,3,FALSE))</f>
        <v xml:space="preserve"> </v>
      </c>
      <c r="I137" s="13">
        <f t="shared" si="42"/>
        <v>0</v>
      </c>
      <c r="J137" s="14"/>
      <c r="K137" s="6"/>
      <c r="L137" s="12" t="str">
        <f>IF(K137=""," ",VLOOKUP(C137,'Ceiling - Project impl.'!$A$1:$F$202,4,FALSE))</f>
        <v xml:space="preserve"> </v>
      </c>
      <c r="M137" s="13">
        <f t="shared" si="43"/>
        <v>0</v>
      </c>
      <c r="N137" s="14"/>
      <c r="O137" s="6"/>
      <c r="P137" s="12" t="str">
        <f>IF(O137=""," ",VLOOKUP(C137,'Ceiling - Project impl.'!$A$1:$F$202,5,FALSE))</f>
        <v xml:space="preserve"> </v>
      </c>
      <c r="Q137" s="13">
        <f t="shared" si="44"/>
        <v>0</v>
      </c>
      <c r="R137" s="14"/>
      <c r="S137" s="6"/>
      <c r="T137" s="12" t="str">
        <f>IF(S137=""," ",VLOOKUP(C137,'Ceiling - Project impl.'!$A$1:$F$202,6,FALSE))</f>
        <v xml:space="preserve"> </v>
      </c>
      <c r="U137" s="13">
        <f t="shared" si="45"/>
        <v>0</v>
      </c>
      <c r="V137" s="136">
        <f t="shared" si="46"/>
        <v>0</v>
      </c>
      <c r="W137" s="15">
        <f t="shared" si="47"/>
        <v>0</v>
      </c>
      <c r="Y137" s="6">
        <f t="shared" si="48"/>
        <v>0</v>
      </c>
      <c r="Z137" s="163"/>
      <c r="AA137" s="12" t="str">
        <f>IF(G137=""," ",VLOOKUP(C137,'Ceiling - Project impl.'!$A$1:$F$202,3,FALSE))</f>
        <v xml:space="preserve"> </v>
      </c>
      <c r="AB137" s="13">
        <f t="shared" si="49"/>
        <v>0</v>
      </c>
      <c r="AC137" s="182">
        <f t="shared" si="50"/>
        <v>0</v>
      </c>
      <c r="AD137" s="14"/>
      <c r="AE137" s="6">
        <f t="shared" si="51"/>
        <v>0</v>
      </c>
      <c r="AF137" s="163"/>
      <c r="AG137" s="12" t="str">
        <f>IF(K137=""," ",VLOOKUP(C137,'Ceiling - Project impl.'!$A$1:$F$202,4,FALSE))</f>
        <v xml:space="preserve"> </v>
      </c>
      <c r="AH137" s="13">
        <f t="shared" si="52"/>
        <v>0</v>
      </c>
      <c r="AI137" s="182">
        <f t="shared" si="53"/>
        <v>0</v>
      </c>
      <c r="AJ137" s="14"/>
      <c r="AK137" s="6">
        <f t="shared" si="54"/>
        <v>0</v>
      </c>
      <c r="AL137" s="163"/>
      <c r="AM137" s="12" t="str">
        <f>IF(O137=""," ",VLOOKUP(C137,'Ceiling - Project impl.'!$A$1:$F$202,5,FALSE))</f>
        <v xml:space="preserve"> </v>
      </c>
      <c r="AN137" s="13">
        <f t="shared" si="55"/>
        <v>0</v>
      </c>
      <c r="AO137" s="182">
        <f t="shared" si="56"/>
        <v>0</v>
      </c>
      <c r="AP137" s="14"/>
      <c r="AQ137" s="6">
        <f t="shared" si="57"/>
        <v>0</v>
      </c>
      <c r="AR137" s="163"/>
      <c r="AS137" s="12" t="str">
        <f>IF(S137=""," ",VLOOKUP(C137,'Ceiling - Project impl.'!$A$1:$F$202,6,FALSE))</f>
        <v xml:space="preserve"> </v>
      </c>
      <c r="AT137" s="13">
        <f t="shared" si="58"/>
        <v>0</v>
      </c>
      <c r="AU137" s="182">
        <f t="shared" si="59"/>
        <v>0</v>
      </c>
      <c r="AV137" s="136">
        <f t="shared" si="60"/>
        <v>0</v>
      </c>
      <c r="AW137" s="15">
        <f t="shared" si="61"/>
        <v>0</v>
      </c>
      <c r="AX137" s="183">
        <f t="shared" si="62"/>
        <v>0</v>
      </c>
      <c r="AY137" s="388"/>
      <c r="AZ137" s="388"/>
      <c r="BA137" s="388"/>
    </row>
    <row r="138" spans="1:53" x14ac:dyDescent="0.3">
      <c r="A138" s="71"/>
      <c r="B138" s="11" t="str">
        <f>IF(A138="","",VLOOKUP(A138,'II.Distribution of grant'!$A$6:$E$45,2,FALSE))</f>
        <v/>
      </c>
      <c r="C138" s="11" t="str">
        <f>IF(A138="","",VLOOKUP(A138,'II.Distribution of grant'!$A$6:$E$45,4,FALSE))</f>
        <v/>
      </c>
      <c r="D138" s="11" t="str">
        <f>IF(A138=""," ",VLOOKUP(C138,'Ceiling - Project impl.'!$A$1:$F$202,2,FALSE))</f>
        <v xml:space="preserve"> </v>
      </c>
      <c r="E138" s="6"/>
      <c r="F138" s="6"/>
      <c r="G138" s="6"/>
      <c r="H138" s="12" t="str">
        <f>IF(G138=""," ",VLOOKUP(C138,'Ceiling - Project impl.'!$A$1:$F$202,3,FALSE))</f>
        <v xml:space="preserve"> </v>
      </c>
      <c r="I138" s="13">
        <f t="shared" si="42"/>
        <v>0</v>
      </c>
      <c r="J138" s="14"/>
      <c r="K138" s="6"/>
      <c r="L138" s="12" t="str">
        <f>IF(K138=""," ",VLOOKUP(C138,'Ceiling - Project impl.'!$A$1:$F$202,4,FALSE))</f>
        <v xml:space="preserve"> </v>
      </c>
      <c r="M138" s="13">
        <f t="shared" si="43"/>
        <v>0</v>
      </c>
      <c r="N138" s="14"/>
      <c r="O138" s="6"/>
      <c r="P138" s="12" t="str">
        <f>IF(O138=""," ",VLOOKUP(C138,'Ceiling - Project impl.'!$A$1:$F$202,5,FALSE))</f>
        <v xml:space="preserve"> </v>
      </c>
      <c r="Q138" s="13">
        <f t="shared" si="44"/>
        <v>0</v>
      </c>
      <c r="R138" s="14"/>
      <c r="S138" s="6"/>
      <c r="T138" s="12" t="str">
        <f>IF(S138=""," ",VLOOKUP(C138,'Ceiling - Project impl.'!$A$1:$F$202,6,FALSE))</f>
        <v xml:space="preserve"> </v>
      </c>
      <c r="U138" s="13">
        <f t="shared" si="45"/>
        <v>0</v>
      </c>
      <c r="V138" s="136">
        <f t="shared" si="46"/>
        <v>0</v>
      </c>
      <c r="W138" s="15">
        <f t="shared" si="47"/>
        <v>0</v>
      </c>
      <c r="Y138" s="6">
        <f t="shared" si="48"/>
        <v>0</v>
      </c>
      <c r="Z138" s="163"/>
      <c r="AA138" s="12" t="str">
        <f>IF(G138=""," ",VLOOKUP(C138,'Ceiling - Project impl.'!$A$1:$F$202,3,FALSE))</f>
        <v xml:space="preserve"> </v>
      </c>
      <c r="AB138" s="13">
        <f t="shared" si="49"/>
        <v>0</v>
      </c>
      <c r="AC138" s="182">
        <f t="shared" si="50"/>
        <v>0</v>
      </c>
      <c r="AD138" s="14"/>
      <c r="AE138" s="6">
        <f t="shared" si="51"/>
        <v>0</v>
      </c>
      <c r="AF138" s="163"/>
      <c r="AG138" s="12" t="str">
        <f>IF(K138=""," ",VLOOKUP(C138,'Ceiling - Project impl.'!$A$1:$F$202,4,FALSE))</f>
        <v xml:space="preserve"> </v>
      </c>
      <c r="AH138" s="13">
        <f t="shared" si="52"/>
        <v>0</v>
      </c>
      <c r="AI138" s="182">
        <f t="shared" si="53"/>
        <v>0</v>
      </c>
      <c r="AJ138" s="14"/>
      <c r="AK138" s="6">
        <f t="shared" si="54"/>
        <v>0</v>
      </c>
      <c r="AL138" s="163"/>
      <c r="AM138" s="12" t="str">
        <f>IF(O138=""," ",VLOOKUP(C138,'Ceiling - Project impl.'!$A$1:$F$202,5,FALSE))</f>
        <v xml:space="preserve"> </v>
      </c>
      <c r="AN138" s="13">
        <f t="shared" si="55"/>
        <v>0</v>
      </c>
      <c r="AO138" s="182">
        <f t="shared" si="56"/>
        <v>0</v>
      </c>
      <c r="AP138" s="14"/>
      <c r="AQ138" s="6">
        <f t="shared" si="57"/>
        <v>0</v>
      </c>
      <c r="AR138" s="163"/>
      <c r="AS138" s="12" t="str">
        <f>IF(S138=""," ",VLOOKUP(C138,'Ceiling - Project impl.'!$A$1:$F$202,6,FALSE))</f>
        <v xml:space="preserve"> </v>
      </c>
      <c r="AT138" s="13">
        <f t="shared" si="58"/>
        <v>0</v>
      </c>
      <c r="AU138" s="182">
        <f t="shared" si="59"/>
        <v>0</v>
      </c>
      <c r="AV138" s="136">
        <f t="shared" si="60"/>
        <v>0</v>
      </c>
      <c r="AW138" s="15">
        <f t="shared" si="61"/>
        <v>0</v>
      </c>
      <c r="AX138" s="183">
        <f t="shared" si="62"/>
        <v>0</v>
      </c>
      <c r="AY138" s="388"/>
      <c r="AZ138" s="388"/>
      <c r="BA138" s="388"/>
    </row>
    <row r="139" spans="1:53" x14ac:dyDescent="0.3">
      <c r="A139" s="71"/>
      <c r="B139" s="11" t="str">
        <f>IF(A139="","",VLOOKUP(A139,'II.Distribution of grant'!$A$6:$E$45,2,FALSE))</f>
        <v/>
      </c>
      <c r="C139" s="11" t="str">
        <f>IF(A139="","",VLOOKUP(A139,'II.Distribution of grant'!$A$6:$E$45,4,FALSE))</f>
        <v/>
      </c>
      <c r="D139" s="11" t="str">
        <f>IF(A139=""," ",VLOOKUP(C139,'Ceiling - Project impl.'!$A$1:$F$202,2,FALSE))</f>
        <v xml:space="preserve"> </v>
      </c>
      <c r="E139" s="6"/>
      <c r="F139" s="6"/>
      <c r="G139" s="6"/>
      <c r="H139" s="12" t="str">
        <f>IF(G139=""," ",VLOOKUP(C139,'Ceiling - Project impl.'!$A$1:$F$202,3,FALSE))</f>
        <v xml:space="preserve"> </v>
      </c>
      <c r="I139" s="13">
        <f t="shared" si="42"/>
        <v>0</v>
      </c>
      <c r="J139" s="14"/>
      <c r="K139" s="6"/>
      <c r="L139" s="12" t="str">
        <f>IF(K139=""," ",VLOOKUP(C139,'Ceiling - Project impl.'!$A$1:$F$202,4,FALSE))</f>
        <v xml:space="preserve"> </v>
      </c>
      <c r="M139" s="13">
        <f t="shared" si="43"/>
        <v>0</v>
      </c>
      <c r="N139" s="14"/>
      <c r="O139" s="6"/>
      <c r="P139" s="12" t="str">
        <f>IF(O139=""," ",VLOOKUP(C139,'Ceiling - Project impl.'!$A$1:$F$202,5,FALSE))</f>
        <v xml:space="preserve"> </v>
      </c>
      <c r="Q139" s="13">
        <f t="shared" si="44"/>
        <v>0</v>
      </c>
      <c r="R139" s="14"/>
      <c r="S139" s="6"/>
      <c r="T139" s="12" t="str">
        <f>IF(S139=""," ",VLOOKUP(C139,'Ceiling - Project impl.'!$A$1:$F$202,6,FALSE))</f>
        <v xml:space="preserve"> </v>
      </c>
      <c r="U139" s="13">
        <f t="shared" si="45"/>
        <v>0</v>
      </c>
      <c r="V139" s="136">
        <f t="shared" si="46"/>
        <v>0</v>
      </c>
      <c r="W139" s="15">
        <f t="shared" si="47"/>
        <v>0</v>
      </c>
      <c r="Y139" s="6">
        <f t="shared" si="48"/>
        <v>0</v>
      </c>
      <c r="Z139" s="163"/>
      <c r="AA139" s="12" t="str">
        <f>IF(G139=""," ",VLOOKUP(C139,'Ceiling - Project impl.'!$A$1:$F$202,3,FALSE))</f>
        <v xml:space="preserve"> </v>
      </c>
      <c r="AB139" s="13">
        <f t="shared" si="49"/>
        <v>0</v>
      </c>
      <c r="AC139" s="182">
        <f t="shared" si="50"/>
        <v>0</v>
      </c>
      <c r="AD139" s="14"/>
      <c r="AE139" s="6">
        <f t="shared" si="51"/>
        <v>0</v>
      </c>
      <c r="AF139" s="163"/>
      <c r="AG139" s="12" t="str">
        <f>IF(K139=""," ",VLOOKUP(C139,'Ceiling - Project impl.'!$A$1:$F$202,4,FALSE))</f>
        <v xml:space="preserve"> </v>
      </c>
      <c r="AH139" s="13">
        <f t="shared" si="52"/>
        <v>0</v>
      </c>
      <c r="AI139" s="182">
        <f t="shared" si="53"/>
        <v>0</v>
      </c>
      <c r="AJ139" s="14"/>
      <c r="AK139" s="6">
        <f t="shared" si="54"/>
        <v>0</v>
      </c>
      <c r="AL139" s="163"/>
      <c r="AM139" s="12" t="str">
        <f>IF(O139=""," ",VLOOKUP(C139,'Ceiling - Project impl.'!$A$1:$F$202,5,FALSE))</f>
        <v xml:space="preserve"> </v>
      </c>
      <c r="AN139" s="13">
        <f t="shared" si="55"/>
        <v>0</v>
      </c>
      <c r="AO139" s="182">
        <f t="shared" si="56"/>
        <v>0</v>
      </c>
      <c r="AP139" s="14"/>
      <c r="AQ139" s="6">
        <f t="shared" si="57"/>
        <v>0</v>
      </c>
      <c r="AR139" s="163"/>
      <c r="AS139" s="12" t="str">
        <f>IF(S139=""," ",VLOOKUP(C139,'Ceiling - Project impl.'!$A$1:$F$202,6,FALSE))</f>
        <v xml:space="preserve"> </v>
      </c>
      <c r="AT139" s="13">
        <f t="shared" si="58"/>
        <v>0</v>
      </c>
      <c r="AU139" s="182">
        <f t="shared" si="59"/>
        <v>0</v>
      </c>
      <c r="AV139" s="136">
        <f t="shared" si="60"/>
        <v>0</v>
      </c>
      <c r="AW139" s="15">
        <f t="shared" si="61"/>
        <v>0</v>
      </c>
      <c r="AX139" s="183">
        <f t="shared" si="62"/>
        <v>0</v>
      </c>
      <c r="AY139" s="388"/>
      <c r="AZ139" s="388"/>
      <c r="BA139" s="388"/>
    </row>
    <row r="140" spans="1:53" x14ac:dyDescent="0.3">
      <c r="A140" s="71"/>
      <c r="B140" s="11" t="str">
        <f>IF(A140="","",VLOOKUP(A140,'II.Distribution of grant'!$A$6:$E$45,2,FALSE))</f>
        <v/>
      </c>
      <c r="C140" s="11" t="str">
        <f>IF(A140="","",VLOOKUP(A140,'II.Distribution of grant'!$A$6:$E$45,4,FALSE))</f>
        <v/>
      </c>
      <c r="D140" s="11" t="str">
        <f>IF(A140=""," ",VLOOKUP(C140,'Ceiling - Project impl.'!$A$1:$F$202,2,FALSE))</f>
        <v xml:space="preserve"> </v>
      </c>
      <c r="E140" s="6"/>
      <c r="F140" s="6"/>
      <c r="G140" s="6"/>
      <c r="H140" s="12" t="str">
        <f>IF(G140=""," ",VLOOKUP(C140,'Ceiling - Project impl.'!$A$1:$F$202,3,FALSE))</f>
        <v xml:space="preserve"> </v>
      </c>
      <c r="I140" s="13">
        <f t="shared" si="42"/>
        <v>0</v>
      </c>
      <c r="J140" s="14"/>
      <c r="K140" s="6"/>
      <c r="L140" s="12" t="str">
        <f>IF(K140=""," ",VLOOKUP(C140,'Ceiling - Project impl.'!$A$1:$F$202,4,FALSE))</f>
        <v xml:space="preserve"> </v>
      </c>
      <c r="M140" s="13">
        <f t="shared" si="43"/>
        <v>0</v>
      </c>
      <c r="N140" s="14"/>
      <c r="O140" s="6"/>
      <c r="P140" s="12" t="str">
        <f>IF(O140=""," ",VLOOKUP(C140,'Ceiling - Project impl.'!$A$1:$F$202,5,FALSE))</f>
        <v xml:space="preserve"> </v>
      </c>
      <c r="Q140" s="13">
        <f t="shared" si="44"/>
        <v>0</v>
      </c>
      <c r="R140" s="14"/>
      <c r="S140" s="6"/>
      <c r="T140" s="12" t="str">
        <f>IF(S140=""," ",VLOOKUP(C140,'Ceiling - Project impl.'!$A$1:$F$202,6,FALSE))</f>
        <v xml:space="preserve"> </v>
      </c>
      <c r="U140" s="13">
        <f t="shared" si="45"/>
        <v>0</v>
      </c>
      <c r="V140" s="136">
        <f t="shared" si="46"/>
        <v>0</v>
      </c>
      <c r="W140" s="15">
        <f t="shared" si="47"/>
        <v>0</v>
      </c>
      <c r="Y140" s="6">
        <f t="shared" si="48"/>
        <v>0</v>
      </c>
      <c r="Z140" s="163"/>
      <c r="AA140" s="12" t="str">
        <f>IF(G140=""," ",VLOOKUP(C140,'Ceiling - Project impl.'!$A$1:$F$202,3,FALSE))</f>
        <v xml:space="preserve"> </v>
      </c>
      <c r="AB140" s="13">
        <f t="shared" si="49"/>
        <v>0</v>
      </c>
      <c r="AC140" s="182">
        <f t="shared" si="50"/>
        <v>0</v>
      </c>
      <c r="AD140" s="14"/>
      <c r="AE140" s="6">
        <f t="shared" si="51"/>
        <v>0</v>
      </c>
      <c r="AF140" s="163"/>
      <c r="AG140" s="12" t="str">
        <f>IF(K140=""," ",VLOOKUP(C140,'Ceiling - Project impl.'!$A$1:$F$202,4,FALSE))</f>
        <v xml:space="preserve"> </v>
      </c>
      <c r="AH140" s="13">
        <f t="shared" si="52"/>
        <v>0</v>
      </c>
      <c r="AI140" s="182">
        <f t="shared" si="53"/>
        <v>0</v>
      </c>
      <c r="AJ140" s="14"/>
      <c r="AK140" s="6">
        <f t="shared" si="54"/>
        <v>0</v>
      </c>
      <c r="AL140" s="163"/>
      <c r="AM140" s="12" t="str">
        <f>IF(O140=""," ",VLOOKUP(C140,'Ceiling - Project impl.'!$A$1:$F$202,5,FALSE))</f>
        <v xml:space="preserve"> </v>
      </c>
      <c r="AN140" s="13">
        <f t="shared" si="55"/>
        <v>0</v>
      </c>
      <c r="AO140" s="182">
        <f t="shared" si="56"/>
        <v>0</v>
      </c>
      <c r="AP140" s="14"/>
      <c r="AQ140" s="6">
        <f t="shared" si="57"/>
        <v>0</v>
      </c>
      <c r="AR140" s="163"/>
      <c r="AS140" s="12" t="str">
        <f>IF(S140=""," ",VLOOKUP(C140,'Ceiling - Project impl.'!$A$1:$F$202,6,FALSE))</f>
        <v xml:space="preserve"> </v>
      </c>
      <c r="AT140" s="13">
        <f t="shared" si="58"/>
        <v>0</v>
      </c>
      <c r="AU140" s="182">
        <f t="shared" si="59"/>
        <v>0</v>
      </c>
      <c r="AV140" s="136">
        <f t="shared" si="60"/>
        <v>0</v>
      </c>
      <c r="AW140" s="15">
        <f t="shared" si="61"/>
        <v>0</v>
      </c>
      <c r="AX140" s="183">
        <f t="shared" si="62"/>
        <v>0</v>
      </c>
      <c r="AY140" s="388"/>
      <c r="AZ140" s="388"/>
      <c r="BA140" s="388"/>
    </row>
    <row r="141" spans="1:53" x14ac:dyDescent="0.3">
      <c r="A141" s="71"/>
      <c r="B141" s="11" t="str">
        <f>IF(A141="","",VLOOKUP(A141,'II.Distribution of grant'!$A$6:$E$45,2,FALSE))</f>
        <v/>
      </c>
      <c r="C141" s="11" t="str">
        <f>IF(A141="","",VLOOKUP(A141,'II.Distribution of grant'!$A$6:$E$45,4,FALSE))</f>
        <v/>
      </c>
      <c r="D141" s="11" t="str">
        <f>IF(A141=""," ",VLOOKUP(C141,'Ceiling - Project impl.'!$A$1:$F$202,2,FALSE))</f>
        <v xml:space="preserve"> </v>
      </c>
      <c r="E141" s="6"/>
      <c r="F141" s="6"/>
      <c r="G141" s="6"/>
      <c r="H141" s="12" t="str">
        <f>IF(G141=""," ",VLOOKUP(C141,'Ceiling - Project impl.'!$A$1:$F$202,3,FALSE))</f>
        <v xml:space="preserve"> </v>
      </c>
      <c r="I141" s="13">
        <f t="shared" si="42"/>
        <v>0</v>
      </c>
      <c r="J141" s="14"/>
      <c r="K141" s="6"/>
      <c r="L141" s="12" t="str">
        <f>IF(K141=""," ",VLOOKUP(C141,'Ceiling - Project impl.'!$A$1:$F$202,4,FALSE))</f>
        <v xml:space="preserve"> </v>
      </c>
      <c r="M141" s="13">
        <f t="shared" si="43"/>
        <v>0</v>
      </c>
      <c r="N141" s="14"/>
      <c r="O141" s="6"/>
      <c r="P141" s="12" t="str">
        <f>IF(O141=""," ",VLOOKUP(C141,'Ceiling - Project impl.'!$A$1:$F$202,5,FALSE))</f>
        <v xml:space="preserve"> </v>
      </c>
      <c r="Q141" s="13">
        <f t="shared" si="44"/>
        <v>0</v>
      </c>
      <c r="R141" s="14"/>
      <c r="S141" s="6"/>
      <c r="T141" s="12" t="str">
        <f>IF(S141=""," ",VLOOKUP(C141,'Ceiling - Project impl.'!$A$1:$F$202,6,FALSE))</f>
        <v xml:space="preserve"> </v>
      </c>
      <c r="U141" s="13">
        <f t="shared" si="45"/>
        <v>0</v>
      </c>
      <c r="V141" s="136">
        <f t="shared" si="46"/>
        <v>0</v>
      </c>
      <c r="W141" s="15">
        <f t="shared" si="47"/>
        <v>0</v>
      </c>
      <c r="Y141" s="6">
        <f t="shared" si="48"/>
        <v>0</v>
      </c>
      <c r="Z141" s="163"/>
      <c r="AA141" s="12" t="str">
        <f>IF(G141=""," ",VLOOKUP(C141,'Ceiling - Project impl.'!$A$1:$F$202,3,FALSE))</f>
        <v xml:space="preserve"> </v>
      </c>
      <c r="AB141" s="13">
        <f t="shared" si="49"/>
        <v>0</v>
      </c>
      <c r="AC141" s="182">
        <f t="shared" si="50"/>
        <v>0</v>
      </c>
      <c r="AD141" s="14"/>
      <c r="AE141" s="6">
        <f t="shared" si="51"/>
        <v>0</v>
      </c>
      <c r="AF141" s="163"/>
      <c r="AG141" s="12" t="str">
        <f>IF(K141=""," ",VLOOKUP(C141,'Ceiling - Project impl.'!$A$1:$F$202,4,FALSE))</f>
        <v xml:space="preserve"> </v>
      </c>
      <c r="AH141" s="13">
        <f t="shared" si="52"/>
        <v>0</v>
      </c>
      <c r="AI141" s="182">
        <f t="shared" si="53"/>
        <v>0</v>
      </c>
      <c r="AJ141" s="14"/>
      <c r="AK141" s="6">
        <f t="shared" si="54"/>
        <v>0</v>
      </c>
      <c r="AL141" s="163"/>
      <c r="AM141" s="12" t="str">
        <f>IF(O141=""," ",VLOOKUP(C141,'Ceiling - Project impl.'!$A$1:$F$202,5,FALSE))</f>
        <v xml:space="preserve"> </v>
      </c>
      <c r="AN141" s="13">
        <f t="shared" si="55"/>
        <v>0</v>
      </c>
      <c r="AO141" s="182">
        <f t="shared" si="56"/>
        <v>0</v>
      </c>
      <c r="AP141" s="14"/>
      <c r="AQ141" s="6">
        <f t="shared" si="57"/>
        <v>0</v>
      </c>
      <c r="AR141" s="163"/>
      <c r="AS141" s="12" t="str">
        <f>IF(S141=""," ",VLOOKUP(C141,'Ceiling - Project impl.'!$A$1:$F$202,6,FALSE))</f>
        <v xml:space="preserve"> </v>
      </c>
      <c r="AT141" s="13">
        <f t="shared" si="58"/>
        <v>0</v>
      </c>
      <c r="AU141" s="182">
        <f t="shared" si="59"/>
        <v>0</v>
      </c>
      <c r="AV141" s="136">
        <f t="shared" si="60"/>
        <v>0</v>
      </c>
      <c r="AW141" s="15">
        <f t="shared" si="61"/>
        <v>0</v>
      </c>
      <c r="AX141" s="183">
        <f t="shared" si="62"/>
        <v>0</v>
      </c>
      <c r="AY141" s="388"/>
      <c r="AZ141" s="388"/>
      <c r="BA141" s="388"/>
    </row>
    <row r="142" spans="1:53" x14ac:dyDescent="0.3">
      <c r="A142" s="71"/>
      <c r="B142" s="11" t="str">
        <f>IF(A142="","",VLOOKUP(A142,'II.Distribution of grant'!$A$6:$E$45,2,FALSE))</f>
        <v/>
      </c>
      <c r="C142" s="11" t="str">
        <f>IF(A142="","",VLOOKUP(A142,'II.Distribution of grant'!$A$6:$E$45,4,FALSE))</f>
        <v/>
      </c>
      <c r="D142" s="11" t="str">
        <f>IF(A142=""," ",VLOOKUP(C142,'Ceiling - Project impl.'!$A$1:$F$202,2,FALSE))</f>
        <v xml:space="preserve"> </v>
      </c>
      <c r="E142" s="6"/>
      <c r="F142" s="6"/>
      <c r="G142" s="6"/>
      <c r="H142" s="12" t="str">
        <f>IF(G142=""," ",VLOOKUP(C142,'Ceiling - Project impl.'!$A$1:$F$202,3,FALSE))</f>
        <v xml:space="preserve"> </v>
      </c>
      <c r="I142" s="13">
        <f t="shared" si="42"/>
        <v>0</v>
      </c>
      <c r="J142" s="14"/>
      <c r="K142" s="6"/>
      <c r="L142" s="12" t="str">
        <f>IF(K142=""," ",VLOOKUP(C142,'Ceiling - Project impl.'!$A$1:$F$202,4,FALSE))</f>
        <v xml:space="preserve"> </v>
      </c>
      <c r="M142" s="13">
        <f t="shared" si="43"/>
        <v>0</v>
      </c>
      <c r="N142" s="14"/>
      <c r="O142" s="6"/>
      <c r="P142" s="12" t="str">
        <f>IF(O142=""," ",VLOOKUP(C142,'Ceiling - Project impl.'!$A$1:$F$202,5,FALSE))</f>
        <v xml:space="preserve"> </v>
      </c>
      <c r="Q142" s="13">
        <f t="shared" si="44"/>
        <v>0</v>
      </c>
      <c r="R142" s="14"/>
      <c r="S142" s="6"/>
      <c r="T142" s="12" t="str">
        <f>IF(S142=""," ",VLOOKUP(C142,'Ceiling - Project impl.'!$A$1:$F$202,6,FALSE))</f>
        <v xml:space="preserve"> </v>
      </c>
      <c r="U142" s="13">
        <f t="shared" si="45"/>
        <v>0</v>
      </c>
      <c r="V142" s="136">
        <f t="shared" si="46"/>
        <v>0</v>
      </c>
      <c r="W142" s="15">
        <f t="shared" si="47"/>
        <v>0</v>
      </c>
      <c r="Y142" s="6">
        <f t="shared" si="48"/>
        <v>0</v>
      </c>
      <c r="Z142" s="163"/>
      <c r="AA142" s="12" t="str">
        <f>IF(G142=""," ",VLOOKUP(C142,'Ceiling - Project impl.'!$A$1:$F$202,3,FALSE))</f>
        <v xml:space="preserve"> </v>
      </c>
      <c r="AB142" s="13">
        <f t="shared" si="49"/>
        <v>0</v>
      </c>
      <c r="AC142" s="182">
        <f t="shared" si="50"/>
        <v>0</v>
      </c>
      <c r="AD142" s="14"/>
      <c r="AE142" s="6">
        <f t="shared" si="51"/>
        <v>0</v>
      </c>
      <c r="AF142" s="163"/>
      <c r="AG142" s="12" t="str">
        <f>IF(K142=""," ",VLOOKUP(C142,'Ceiling - Project impl.'!$A$1:$F$202,4,FALSE))</f>
        <v xml:space="preserve"> </v>
      </c>
      <c r="AH142" s="13">
        <f t="shared" si="52"/>
        <v>0</v>
      </c>
      <c r="AI142" s="182">
        <f t="shared" si="53"/>
        <v>0</v>
      </c>
      <c r="AJ142" s="14"/>
      <c r="AK142" s="6">
        <f t="shared" si="54"/>
        <v>0</v>
      </c>
      <c r="AL142" s="163"/>
      <c r="AM142" s="12" t="str">
        <f>IF(O142=""," ",VLOOKUP(C142,'Ceiling - Project impl.'!$A$1:$F$202,5,FALSE))</f>
        <v xml:space="preserve"> </v>
      </c>
      <c r="AN142" s="13">
        <f t="shared" si="55"/>
        <v>0</v>
      </c>
      <c r="AO142" s="182">
        <f t="shared" si="56"/>
        <v>0</v>
      </c>
      <c r="AP142" s="14"/>
      <c r="AQ142" s="6">
        <f t="shared" si="57"/>
        <v>0</v>
      </c>
      <c r="AR142" s="163"/>
      <c r="AS142" s="12" t="str">
        <f>IF(S142=""," ",VLOOKUP(C142,'Ceiling - Project impl.'!$A$1:$F$202,6,FALSE))</f>
        <v xml:space="preserve"> </v>
      </c>
      <c r="AT142" s="13">
        <f t="shared" si="58"/>
        <v>0</v>
      </c>
      <c r="AU142" s="182">
        <f t="shared" si="59"/>
        <v>0</v>
      </c>
      <c r="AV142" s="136">
        <f t="shared" si="60"/>
        <v>0</v>
      </c>
      <c r="AW142" s="15">
        <f t="shared" si="61"/>
        <v>0</v>
      </c>
      <c r="AX142" s="183">
        <f t="shared" si="62"/>
        <v>0</v>
      </c>
      <c r="AY142" s="388"/>
      <c r="AZ142" s="388"/>
      <c r="BA142" s="388"/>
    </row>
    <row r="143" spans="1:53" x14ac:dyDescent="0.3">
      <c r="A143" s="71"/>
      <c r="B143" s="11" t="str">
        <f>IF(A143="","",VLOOKUP(A143,'II.Distribution of grant'!$A$6:$E$45,2,FALSE))</f>
        <v/>
      </c>
      <c r="C143" s="11" t="str">
        <f>IF(A143="","",VLOOKUP(A143,'II.Distribution of grant'!$A$6:$E$45,4,FALSE))</f>
        <v/>
      </c>
      <c r="D143" s="11" t="str">
        <f>IF(A143=""," ",VLOOKUP(C143,'Ceiling - Project impl.'!$A$1:$F$202,2,FALSE))</f>
        <v xml:space="preserve"> </v>
      </c>
      <c r="E143" s="6"/>
      <c r="F143" s="6"/>
      <c r="G143" s="6"/>
      <c r="H143" s="12" t="str">
        <f>IF(G143=""," ",VLOOKUP(C143,'Ceiling - Project impl.'!$A$1:$F$202,3,FALSE))</f>
        <v xml:space="preserve"> </v>
      </c>
      <c r="I143" s="13">
        <f t="shared" si="42"/>
        <v>0</v>
      </c>
      <c r="J143" s="14"/>
      <c r="K143" s="6"/>
      <c r="L143" s="12" t="str">
        <f>IF(K143=""," ",VLOOKUP(C143,'Ceiling - Project impl.'!$A$1:$F$202,4,FALSE))</f>
        <v xml:space="preserve"> </v>
      </c>
      <c r="M143" s="13">
        <f t="shared" si="43"/>
        <v>0</v>
      </c>
      <c r="N143" s="14"/>
      <c r="O143" s="6"/>
      <c r="P143" s="12" t="str">
        <f>IF(O143=""," ",VLOOKUP(C143,'Ceiling - Project impl.'!$A$1:$F$202,5,FALSE))</f>
        <v xml:space="preserve"> </v>
      </c>
      <c r="Q143" s="13">
        <f t="shared" si="44"/>
        <v>0</v>
      </c>
      <c r="R143" s="14"/>
      <c r="S143" s="6"/>
      <c r="T143" s="12" t="str">
        <f>IF(S143=""," ",VLOOKUP(C143,'Ceiling - Project impl.'!$A$1:$F$202,6,FALSE))</f>
        <v xml:space="preserve"> </v>
      </c>
      <c r="U143" s="13">
        <f t="shared" si="45"/>
        <v>0</v>
      </c>
      <c r="V143" s="136">
        <f t="shared" si="46"/>
        <v>0</v>
      </c>
      <c r="W143" s="15">
        <f t="shared" si="47"/>
        <v>0</v>
      </c>
      <c r="Y143" s="6">
        <f t="shared" si="48"/>
        <v>0</v>
      </c>
      <c r="Z143" s="163"/>
      <c r="AA143" s="12" t="str">
        <f>IF(G143=""," ",VLOOKUP(C143,'Ceiling - Project impl.'!$A$1:$F$202,3,FALSE))</f>
        <v xml:space="preserve"> </v>
      </c>
      <c r="AB143" s="13">
        <f t="shared" si="49"/>
        <v>0</v>
      </c>
      <c r="AC143" s="182">
        <f t="shared" si="50"/>
        <v>0</v>
      </c>
      <c r="AD143" s="14"/>
      <c r="AE143" s="6">
        <f t="shared" si="51"/>
        <v>0</v>
      </c>
      <c r="AF143" s="163"/>
      <c r="AG143" s="12" t="str">
        <f>IF(K143=""," ",VLOOKUP(C143,'Ceiling - Project impl.'!$A$1:$F$202,4,FALSE))</f>
        <v xml:space="preserve"> </v>
      </c>
      <c r="AH143" s="13">
        <f t="shared" si="52"/>
        <v>0</v>
      </c>
      <c r="AI143" s="182">
        <f t="shared" si="53"/>
        <v>0</v>
      </c>
      <c r="AJ143" s="14"/>
      <c r="AK143" s="6">
        <f t="shared" si="54"/>
        <v>0</v>
      </c>
      <c r="AL143" s="163"/>
      <c r="AM143" s="12" t="str">
        <f>IF(O143=""," ",VLOOKUP(C143,'Ceiling - Project impl.'!$A$1:$F$202,5,FALSE))</f>
        <v xml:space="preserve"> </v>
      </c>
      <c r="AN143" s="13">
        <f t="shared" si="55"/>
        <v>0</v>
      </c>
      <c r="AO143" s="182">
        <f t="shared" si="56"/>
        <v>0</v>
      </c>
      <c r="AP143" s="14"/>
      <c r="AQ143" s="6">
        <f t="shared" si="57"/>
        <v>0</v>
      </c>
      <c r="AR143" s="163"/>
      <c r="AS143" s="12" t="str">
        <f>IF(S143=""," ",VLOOKUP(C143,'Ceiling - Project impl.'!$A$1:$F$202,6,FALSE))</f>
        <v xml:space="preserve"> </v>
      </c>
      <c r="AT143" s="13">
        <f t="shared" si="58"/>
        <v>0</v>
      </c>
      <c r="AU143" s="182">
        <f t="shared" si="59"/>
        <v>0</v>
      </c>
      <c r="AV143" s="136">
        <f t="shared" si="60"/>
        <v>0</v>
      </c>
      <c r="AW143" s="15">
        <f t="shared" si="61"/>
        <v>0</v>
      </c>
      <c r="AX143" s="183">
        <f t="shared" si="62"/>
        <v>0</v>
      </c>
      <c r="AY143" s="388"/>
      <c r="AZ143" s="388"/>
      <c r="BA143" s="388"/>
    </row>
    <row r="144" spans="1:53" x14ac:dyDescent="0.3">
      <c r="A144" s="71"/>
      <c r="B144" s="11" t="str">
        <f>IF(A144="","",VLOOKUP(A144,'II.Distribution of grant'!$A$6:$E$45,2,FALSE))</f>
        <v/>
      </c>
      <c r="C144" s="11" t="str">
        <f>IF(A144="","",VLOOKUP(A144,'II.Distribution of grant'!$A$6:$E$45,4,FALSE))</f>
        <v/>
      </c>
      <c r="D144" s="11" t="str">
        <f>IF(A144=""," ",VLOOKUP(C144,'Ceiling - Project impl.'!$A$1:$F$202,2,FALSE))</f>
        <v xml:space="preserve"> </v>
      </c>
      <c r="E144" s="6"/>
      <c r="F144" s="6"/>
      <c r="G144" s="6"/>
      <c r="H144" s="12" t="str">
        <f>IF(G144=""," ",VLOOKUP(C144,'Ceiling - Project impl.'!$A$1:$F$202,3,FALSE))</f>
        <v xml:space="preserve"> </v>
      </c>
      <c r="I144" s="13">
        <f t="shared" si="42"/>
        <v>0</v>
      </c>
      <c r="J144" s="14"/>
      <c r="K144" s="6"/>
      <c r="L144" s="12" t="str">
        <f>IF(K144=""," ",VLOOKUP(C144,'Ceiling - Project impl.'!$A$1:$F$202,4,FALSE))</f>
        <v xml:space="preserve"> </v>
      </c>
      <c r="M144" s="13">
        <f t="shared" si="43"/>
        <v>0</v>
      </c>
      <c r="N144" s="14"/>
      <c r="O144" s="6"/>
      <c r="P144" s="12" t="str">
        <f>IF(O144=""," ",VLOOKUP(C144,'Ceiling - Project impl.'!$A$1:$F$202,5,FALSE))</f>
        <v xml:space="preserve"> </v>
      </c>
      <c r="Q144" s="13">
        <f t="shared" si="44"/>
        <v>0</v>
      </c>
      <c r="R144" s="14"/>
      <c r="S144" s="6"/>
      <c r="T144" s="12" t="str">
        <f>IF(S144=""," ",VLOOKUP(C144,'Ceiling - Project impl.'!$A$1:$F$202,6,FALSE))</f>
        <v xml:space="preserve"> </v>
      </c>
      <c r="U144" s="13">
        <f t="shared" si="45"/>
        <v>0</v>
      </c>
      <c r="V144" s="136">
        <f t="shared" si="46"/>
        <v>0</v>
      </c>
      <c r="W144" s="15">
        <f t="shared" si="47"/>
        <v>0</v>
      </c>
      <c r="Y144" s="6">
        <f t="shared" si="48"/>
        <v>0</v>
      </c>
      <c r="Z144" s="163"/>
      <c r="AA144" s="12" t="str">
        <f>IF(G144=""," ",VLOOKUP(C144,'Ceiling - Project impl.'!$A$1:$F$202,3,FALSE))</f>
        <v xml:space="preserve"> </v>
      </c>
      <c r="AB144" s="13">
        <f t="shared" si="49"/>
        <v>0</v>
      </c>
      <c r="AC144" s="182">
        <f t="shared" si="50"/>
        <v>0</v>
      </c>
      <c r="AD144" s="14"/>
      <c r="AE144" s="6">
        <f t="shared" si="51"/>
        <v>0</v>
      </c>
      <c r="AF144" s="163"/>
      <c r="AG144" s="12" t="str">
        <f>IF(K144=""," ",VLOOKUP(C144,'Ceiling - Project impl.'!$A$1:$F$202,4,FALSE))</f>
        <v xml:space="preserve"> </v>
      </c>
      <c r="AH144" s="13">
        <f t="shared" si="52"/>
        <v>0</v>
      </c>
      <c r="AI144" s="182">
        <f t="shared" si="53"/>
        <v>0</v>
      </c>
      <c r="AJ144" s="14"/>
      <c r="AK144" s="6">
        <f t="shared" si="54"/>
        <v>0</v>
      </c>
      <c r="AL144" s="163"/>
      <c r="AM144" s="12" t="str">
        <f>IF(O144=""," ",VLOOKUP(C144,'Ceiling - Project impl.'!$A$1:$F$202,5,FALSE))</f>
        <v xml:space="preserve"> </v>
      </c>
      <c r="AN144" s="13">
        <f t="shared" si="55"/>
        <v>0</v>
      </c>
      <c r="AO144" s="182">
        <f t="shared" si="56"/>
        <v>0</v>
      </c>
      <c r="AP144" s="14"/>
      <c r="AQ144" s="6">
        <f t="shared" si="57"/>
        <v>0</v>
      </c>
      <c r="AR144" s="163"/>
      <c r="AS144" s="12" t="str">
        <f>IF(S144=""," ",VLOOKUP(C144,'Ceiling - Project impl.'!$A$1:$F$202,6,FALSE))</f>
        <v xml:space="preserve"> </v>
      </c>
      <c r="AT144" s="13">
        <f t="shared" si="58"/>
        <v>0</v>
      </c>
      <c r="AU144" s="182">
        <f t="shared" si="59"/>
        <v>0</v>
      </c>
      <c r="AV144" s="136">
        <f t="shared" si="60"/>
        <v>0</v>
      </c>
      <c r="AW144" s="15">
        <f t="shared" si="61"/>
        <v>0</v>
      </c>
      <c r="AX144" s="183">
        <f t="shared" si="62"/>
        <v>0</v>
      </c>
      <c r="AY144" s="388"/>
      <c r="AZ144" s="388"/>
      <c r="BA144" s="388"/>
    </row>
    <row r="145" spans="1:53" x14ac:dyDescent="0.3">
      <c r="A145" s="71"/>
      <c r="B145" s="11" t="str">
        <f>IF(A145="","",VLOOKUP(A145,'II.Distribution of grant'!$A$6:$E$45,2,FALSE))</f>
        <v/>
      </c>
      <c r="C145" s="11" t="str">
        <f>IF(A145="","",VLOOKUP(A145,'II.Distribution of grant'!$A$6:$E$45,4,FALSE))</f>
        <v/>
      </c>
      <c r="D145" s="11" t="str">
        <f>IF(A145=""," ",VLOOKUP(C145,'Ceiling - Project impl.'!$A$1:$F$202,2,FALSE))</f>
        <v xml:space="preserve"> </v>
      </c>
      <c r="E145" s="6"/>
      <c r="F145" s="6"/>
      <c r="G145" s="6"/>
      <c r="H145" s="12" t="str">
        <f>IF(G145=""," ",VLOOKUP(C145,'Ceiling - Project impl.'!$A$1:$F$202,3,FALSE))</f>
        <v xml:space="preserve"> </v>
      </c>
      <c r="I145" s="13">
        <f t="shared" si="42"/>
        <v>0</v>
      </c>
      <c r="J145" s="14"/>
      <c r="K145" s="6"/>
      <c r="L145" s="12" t="str">
        <f>IF(K145=""," ",VLOOKUP(C145,'Ceiling - Project impl.'!$A$1:$F$202,4,FALSE))</f>
        <v xml:space="preserve"> </v>
      </c>
      <c r="M145" s="13">
        <f t="shared" si="43"/>
        <v>0</v>
      </c>
      <c r="N145" s="14"/>
      <c r="O145" s="6"/>
      <c r="P145" s="12" t="str">
        <f>IF(O145=""," ",VLOOKUP(C145,'Ceiling - Project impl.'!$A$1:$F$202,5,FALSE))</f>
        <v xml:space="preserve"> </v>
      </c>
      <c r="Q145" s="13">
        <f t="shared" si="44"/>
        <v>0</v>
      </c>
      <c r="R145" s="14"/>
      <c r="S145" s="6"/>
      <c r="T145" s="12" t="str">
        <f>IF(S145=""," ",VLOOKUP(C145,'Ceiling - Project impl.'!$A$1:$F$202,6,FALSE))</f>
        <v xml:space="preserve"> </v>
      </c>
      <c r="U145" s="13">
        <f t="shared" si="45"/>
        <v>0</v>
      </c>
      <c r="V145" s="136">
        <f t="shared" si="46"/>
        <v>0</v>
      </c>
      <c r="W145" s="15">
        <f t="shared" si="47"/>
        <v>0</v>
      </c>
      <c r="Y145" s="6">
        <f t="shared" si="48"/>
        <v>0</v>
      </c>
      <c r="Z145" s="163"/>
      <c r="AA145" s="12" t="str">
        <f>IF(G145=""," ",VLOOKUP(C145,'Ceiling - Project impl.'!$A$1:$F$202,3,FALSE))</f>
        <v xml:space="preserve"> </v>
      </c>
      <c r="AB145" s="13">
        <f t="shared" si="49"/>
        <v>0</v>
      </c>
      <c r="AC145" s="182">
        <f t="shared" si="50"/>
        <v>0</v>
      </c>
      <c r="AD145" s="14"/>
      <c r="AE145" s="6">
        <f t="shared" si="51"/>
        <v>0</v>
      </c>
      <c r="AF145" s="163"/>
      <c r="AG145" s="12" t="str">
        <f>IF(K145=""," ",VLOOKUP(C145,'Ceiling - Project impl.'!$A$1:$F$202,4,FALSE))</f>
        <v xml:space="preserve"> </v>
      </c>
      <c r="AH145" s="13">
        <f t="shared" si="52"/>
        <v>0</v>
      </c>
      <c r="AI145" s="182">
        <f t="shared" si="53"/>
        <v>0</v>
      </c>
      <c r="AJ145" s="14"/>
      <c r="AK145" s="6">
        <f t="shared" si="54"/>
        <v>0</v>
      </c>
      <c r="AL145" s="163"/>
      <c r="AM145" s="12" t="str">
        <f>IF(O145=""," ",VLOOKUP(C145,'Ceiling - Project impl.'!$A$1:$F$202,5,FALSE))</f>
        <v xml:space="preserve"> </v>
      </c>
      <c r="AN145" s="13">
        <f t="shared" si="55"/>
        <v>0</v>
      </c>
      <c r="AO145" s="182">
        <f t="shared" si="56"/>
        <v>0</v>
      </c>
      <c r="AP145" s="14"/>
      <c r="AQ145" s="6">
        <f t="shared" si="57"/>
        <v>0</v>
      </c>
      <c r="AR145" s="163"/>
      <c r="AS145" s="12" t="str">
        <f>IF(S145=""," ",VLOOKUP(C145,'Ceiling - Project impl.'!$A$1:$F$202,6,FALSE))</f>
        <v xml:space="preserve"> </v>
      </c>
      <c r="AT145" s="13">
        <f t="shared" si="58"/>
        <v>0</v>
      </c>
      <c r="AU145" s="182">
        <f t="shared" si="59"/>
        <v>0</v>
      </c>
      <c r="AV145" s="136">
        <f t="shared" si="60"/>
        <v>0</v>
      </c>
      <c r="AW145" s="15">
        <f t="shared" si="61"/>
        <v>0</v>
      </c>
      <c r="AX145" s="183">
        <f t="shared" si="62"/>
        <v>0</v>
      </c>
      <c r="AY145" s="388"/>
      <c r="AZ145" s="388"/>
      <c r="BA145" s="388"/>
    </row>
    <row r="146" spans="1:53" x14ac:dyDescent="0.3">
      <c r="A146" s="71"/>
      <c r="B146" s="11" t="str">
        <f>IF(A146="","",VLOOKUP(A146,'II.Distribution of grant'!$A$6:$E$45,2,FALSE))</f>
        <v/>
      </c>
      <c r="C146" s="11" t="str">
        <f>IF(A146="","",VLOOKUP(A146,'II.Distribution of grant'!$A$6:$E$45,4,FALSE))</f>
        <v/>
      </c>
      <c r="D146" s="11" t="str">
        <f>IF(A146=""," ",VLOOKUP(C146,'Ceiling - Project impl.'!$A$1:$F$202,2,FALSE))</f>
        <v xml:space="preserve"> </v>
      </c>
      <c r="E146" s="6"/>
      <c r="F146" s="6"/>
      <c r="G146" s="6"/>
      <c r="H146" s="12" t="str">
        <f>IF(G146=""," ",VLOOKUP(C146,'Ceiling - Project impl.'!$A$1:$F$202,3,FALSE))</f>
        <v xml:space="preserve"> </v>
      </c>
      <c r="I146" s="13">
        <f t="shared" si="42"/>
        <v>0</v>
      </c>
      <c r="J146" s="14"/>
      <c r="K146" s="6"/>
      <c r="L146" s="12" t="str">
        <f>IF(K146=""," ",VLOOKUP(C146,'Ceiling - Project impl.'!$A$1:$F$202,4,FALSE))</f>
        <v xml:space="preserve"> </v>
      </c>
      <c r="M146" s="13">
        <f t="shared" si="43"/>
        <v>0</v>
      </c>
      <c r="N146" s="14"/>
      <c r="O146" s="6"/>
      <c r="P146" s="12" t="str">
        <f>IF(O146=""," ",VLOOKUP(C146,'Ceiling - Project impl.'!$A$1:$F$202,5,FALSE))</f>
        <v xml:space="preserve"> </v>
      </c>
      <c r="Q146" s="13">
        <f t="shared" si="44"/>
        <v>0</v>
      </c>
      <c r="R146" s="14"/>
      <c r="S146" s="6"/>
      <c r="T146" s="12" t="str">
        <f>IF(S146=""," ",VLOOKUP(C146,'Ceiling - Project impl.'!$A$1:$F$202,6,FALSE))</f>
        <v xml:space="preserve"> </v>
      </c>
      <c r="U146" s="13">
        <f t="shared" si="45"/>
        <v>0</v>
      </c>
      <c r="V146" s="136">
        <f t="shared" si="46"/>
        <v>0</v>
      </c>
      <c r="W146" s="15">
        <f t="shared" si="47"/>
        <v>0</v>
      </c>
      <c r="Y146" s="6">
        <f t="shared" si="48"/>
        <v>0</v>
      </c>
      <c r="Z146" s="163"/>
      <c r="AA146" s="12" t="str">
        <f>IF(G146=""," ",VLOOKUP(C146,'Ceiling - Project impl.'!$A$1:$F$202,3,FALSE))</f>
        <v xml:space="preserve"> </v>
      </c>
      <c r="AB146" s="13">
        <f t="shared" si="49"/>
        <v>0</v>
      </c>
      <c r="AC146" s="182">
        <f t="shared" si="50"/>
        <v>0</v>
      </c>
      <c r="AD146" s="14"/>
      <c r="AE146" s="6">
        <f t="shared" si="51"/>
        <v>0</v>
      </c>
      <c r="AF146" s="163"/>
      <c r="AG146" s="12" t="str">
        <f>IF(K146=""," ",VLOOKUP(C146,'Ceiling - Project impl.'!$A$1:$F$202,4,FALSE))</f>
        <v xml:space="preserve"> </v>
      </c>
      <c r="AH146" s="13">
        <f t="shared" si="52"/>
        <v>0</v>
      </c>
      <c r="AI146" s="182">
        <f t="shared" si="53"/>
        <v>0</v>
      </c>
      <c r="AJ146" s="14"/>
      <c r="AK146" s="6">
        <f t="shared" si="54"/>
        <v>0</v>
      </c>
      <c r="AL146" s="163"/>
      <c r="AM146" s="12" t="str">
        <f>IF(O146=""," ",VLOOKUP(C146,'Ceiling - Project impl.'!$A$1:$F$202,5,FALSE))</f>
        <v xml:space="preserve"> </v>
      </c>
      <c r="AN146" s="13">
        <f t="shared" si="55"/>
        <v>0</v>
      </c>
      <c r="AO146" s="182">
        <f t="shared" si="56"/>
        <v>0</v>
      </c>
      <c r="AP146" s="14"/>
      <c r="AQ146" s="6">
        <f t="shared" si="57"/>
        <v>0</v>
      </c>
      <c r="AR146" s="163"/>
      <c r="AS146" s="12" t="str">
        <f>IF(S146=""," ",VLOOKUP(C146,'Ceiling - Project impl.'!$A$1:$F$202,6,FALSE))</f>
        <v xml:space="preserve"> </v>
      </c>
      <c r="AT146" s="13">
        <f t="shared" si="58"/>
        <v>0</v>
      </c>
      <c r="AU146" s="182">
        <f t="shared" si="59"/>
        <v>0</v>
      </c>
      <c r="AV146" s="136">
        <f t="shared" si="60"/>
        <v>0</v>
      </c>
      <c r="AW146" s="15">
        <f t="shared" si="61"/>
        <v>0</v>
      </c>
      <c r="AX146" s="183">
        <f t="shared" si="62"/>
        <v>0</v>
      </c>
      <c r="AY146" s="388"/>
      <c r="AZ146" s="388"/>
      <c r="BA146" s="388"/>
    </row>
    <row r="147" spans="1:53" x14ac:dyDescent="0.3">
      <c r="A147" s="71"/>
      <c r="B147" s="11" t="str">
        <f>IF(A147="","",VLOOKUP(A147,'II.Distribution of grant'!$A$6:$E$45,2,FALSE))</f>
        <v/>
      </c>
      <c r="C147" s="11" t="str">
        <f>IF(A147="","",VLOOKUP(A147,'II.Distribution of grant'!$A$6:$E$45,4,FALSE))</f>
        <v/>
      </c>
      <c r="D147" s="11" t="str">
        <f>IF(A147=""," ",VLOOKUP(C147,'Ceiling - Project impl.'!$A$1:$F$202,2,FALSE))</f>
        <v xml:space="preserve"> </v>
      </c>
      <c r="E147" s="6"/>
      <c r="F147" s="6"/>
      <c r="G147" s="6"/>
      <c r="H147" s="12" t="str">
        <f>IF(G147=""," ",VLOOKUP(C147,'Ceiling - Project impl.'!$A$1:$F$202,3,FALSE))</f>
        <v xml:space="preserve"> </v>
      </c>
      <c r="I147" s="13">
        <f t="shared" si="42"/>
        <v>0</v>
      </c>
      <c r="J147" s="14"/>
      <c r="K147" s="6"/>
      <c r="L147" s="12" t="str">
        <f>IF(K147=""," ",VLOOKUP(C147,'Ceiling - Project impl.'!$A$1:$F$202,4,FALSE))</f>
        <v xml:space="preserve"> </v>
      </c>
      <c r="M147" s="13">
        <f t="shared" si="43"/>
        <v>0</v>
      </c>
      <c r="N147" s="14"/>
      <c r="O147" s="6"/>
      <c r="P147" s="12" t="str">
        <f>IF(O147=""," ",VLOOKUP(C147,'Ceiling - Project impl.'!$A$1:$F$202,5,FALSE))</f>
        <v xml:space="preserve"> </v>
      </c>
      <c r="Q147" s="13">
        <f t="shared" si="44"/>
        <v>0</v>
      </c>
      <c r="R147" s="14"/>
      <c r="S147" s="6"/>
      <c r="T147" s="12" t="str">
        <f>IF(S147=""," ",VLOOKUP(C147,'Ceiling - Project impl.'!$A$1:$F$202,6,FALSE))</f>
        <v xml:space="preserve"> </v>
      </c>
      <c r="U147" s="13">
        <f t="shared" si="45"/>
        <v>0</v>
      </c>
      <c r="V147" s="136">
        <f t="shared" si="46"/>
        <v>0</v>
      </c>
      <c r="W147" s="15">
        <f t="shared" si="47"/>
        <v>0</v>
      </c>
      <c r="Y147" s="6">
        <f t="shared" si="48"/>
        <v>0</v>
      </c>
      <c r="Z147" s="163"/>
      <c r="AA147" s="12" t="str">
        <f>IF(G147=""," ",VLOOKUP(C147,'Ceiling - Project impl.'!$A$1:$F$202,3,FALSE))</f>
        <v xml:space="preserve"> </v>
      </c>
      <c r="AB147" s="13">
        <f t="shared" si="49"/>
        <v>0</v>
      </c>
      <c r="AC147" s="182">
        <f t="shared" si="50"/>
        <v>0</v>
      </c>
      <c r="AD147" s="14"/>
      <c r="AE147" s="6">
        <f t="shared" si="51"/>
        <v>0</v>
      </c>
      <c r="AF147" s="163"/>
      <c r="AG147" s="12" t="str">
        <f>IF(K147=""," ",VLOOKUP(C147,'Ceiling - Project impl.'!$A$1:$F$202,4,FALSE))</f>
        <v xml:space="preserve"> </v>
      </c>
      <c r="AH147" s="13">
        <f t="shared" si="52"/>
        <v>0</v>
      </c>
      <c r="AI147" s="182">
        <f t="shared" si="53"/>
        <v>0</v>
      </c>
      <c r="AJ147" s="14"/>
      <c r="AK147" s="6">
        <f t="shared" si="54"/>
        <v>0</v>
      </c>
      <c r="AL147" s="163"/>
      <c r="AM147" s="12" t="str">
        <f>IF(O147=""," ",VLOOKUP(C147,'Ceiling - Project impl.'!$A$1:$F$202,5,FALSE))</f>
        <v xml:space="preserve"> </v>
      </c>
      <c r="AN147" s="13">
        <f t="shared" si="55"/>
        <v>0</v>
      </c>
      <c r="AO147" s="182">
        <f t="shared" si="56"/>
        <v>0</v>
      </c>
      <c r="AP147" s="14"/>
      <c r="AQ147" s="6">
        <f t="shared" si="57"/>
        <v>0</v>
      </c>
      <c r="AR147" s="163"/>
      <c r="AS147" s="12" t="str">
        <f>IF(S147=""," ",VLOOKUP(C147,'Ceiling - Project impl.'!$A$1:$F$202,6,FALSE))</f>
        <v xml:space="preserve"> </v>
      </c>
      <c r="AT147" s="13">
        <f t="shared" si="58"/>
        <v>0</v>
      </c>
      <c r="AU147" s="182">
        <f t="shared" si="59"/>
        <v>0</v>
      </c>
      <c r="AV147" s="136">
        <f t="shared" si="60"/>
        <v>0</v>
      </c>
      <c r="AW147" s="15">
        <f t="shared" si="61"/>
        <v>0</v>
      </c>
      <c r="AX147" s="183">
        <f t="shared" si="62"/>
        <v>0</v>
      </c>
      <c r="AY147" s="388"/>
      <c r="AZ147" s="388"/>
      <c r="BA147" s="388"/>
    </row>
    <row r="148" spans="1:53" x14ac:dyDescent="0.3">
      <c r="A148" s="71"/>
      <c r="B148" s="11" t="str">
        <f>IF(A148="","",VLOOKUP(A148,'II.Distribution of grant'!$A$6:$E$45,2,FALSE))</f>
        <v/>
      </c>
      <c r="C148" s="11" t="str">
        <f>IF(A148="","",VLOOKUP(A148,'II.Distribution of grant'!$A$6:$E$45,4,FALSE))</f>
        <v/>
      </c>
      <c r="D148" s="11" t="str">
        <f>IF(A148=""," ",VLOOKUP(C148,'Ceiling - Project impl.'!$A$1:$F$202,2,FALSE))</f>
        <v xml:space="preserve"> </v>
      </c>
      <c r="E148" s="6"/>
      <c r="F148" s="6"/>
      <c r="G148" s="6"/>
      <c r="H148" s="12" t="str">
        <f>IF(G148=""," ",VLOOKUP(C148,'Ceiling - Project impl.'!$A$1:$F$202,3,FALSE))</f>
        <v xml:space="preserve"> </v>
      </c>
      <c r="I148" s="13">
        <f t="shared" si="42"/>
        <v>0</v>
      </c>
      <c r="J148" s="14"/>
      <c r="K148" s="6"/>
      <c r="L148" s="12" t="str">
        <f>IF(K148=""," ",VLOOKUP(C148,'Ceiling - Project impl.'!$A$1:$F$202,4,FALSE))</f>
        <v xml:space="preserve"> </v>
      </c>
      <c r="M148" s="13">
        <f t="shared" si="43"/>
        <v>0</v>
      </c>
      <c r="N148" s="14"/>
      <c r="O148" s="6"/>
      <c r="P148" s="12" t="str">
        <f>IF(O148=""," ",VLOOKUP(C148,'Ceiling - Project impl.'!$A$1:$F$202,5,FALSE))</f>
        <v xml:space="preserve"> </v>
      </c>
      <c r="Q148" s="13">
        <f t="shared" si="44"/>
        <v>0</v>
      </c>
      <c r="R148" s="14"/>
      <c r="S148" s="6"/>
      <c r="T148" s="12" t="str">
        <f>IF(S148=""," ",VLOOKUP(C148,'Ceiling - Project impl.'!$A$1:$F$202,6,FALSE))</f>
        <v xml:space="preserve"> </v>
      </c>
      <c r="U148" s="13">
        <f t="shared" si="45"/>
        <v>0</v>
      </c>
      <c r="V148" s="136">
        <f t="shared" si="46"/>
        <v>0</v>
      </c>
      <c r="W148" s="15">
        <f t="shared" si="47"/>
        <v>0</v>
      </c>
      <c r="Y148" s="6">
        <f t="shared" si="48"/>
        <v>0</v>
      </c>
      <c r="Z148" s="163"/>
      <c r="AA148" s="12" t="str">
        <f>IF(G148=""," ",VLOOKUP(C148,'Ceiling - Project impl.'!$A$1:$F$202,3,FALSE))</f>
        <v xml:space="preserve"> </v>
      </c>
      <c r="AB148" s="13">
        <f t="shared" si="49"/>
        <v>0</v>
      </c>
      <c r="AC148" s="182">
        <f t="shared" si="50"/>
        <v>0</v>
      </c>
      <c r="AD148" s="14"/>
      <c r="AE148" s="6">
        <f t="shared" si="51"/>
        <v>0</v>
      </c>
      <c r="AF148" s="163"/>
      <c r="AG148" s="12" t="str">
        <f>IF(K148=""," ",VLOOKUP(C148,'Ceiling - Project impl.'!$A$1:$F$202,4,FALSE))</f>
        <v xml:space="preserve"> </v>
      </c>
      <c r="AH148" s="13">
        <f t="shared" si="52"/>
        <v>0</v>
      </c>
      <c r="AI148" s="182">
        <f t="shared" si="53"/>
        <v>0</v>
      </c>
      <c r="AJ148" s="14"/>
      <c r="AK148" s="6">
        <f t="shared" si="54"/>
        <v>0</v>
      </c>
      <c r="AL148" s="163"/>
      <c r="AM148" s="12" t="str">
        <f>IF(O148=""," ",VLOOKUP(C148,'Ceiling - Project impl.'!$A$1:$F$202,5,FALSE))</f>
        <v xml:space="preserve"> </v>
      </c>
      <c r="AN148" s="13">
        <f t="shared" si="55"/>
        <v>0</v>
      </c>
      <c r="AO148" s="182">
        <f t="shared" si="56"/>
        <v>0</v>
      </c>
      <c r="AP148" s="14"/>
      <c r="AQ148" s="6">
        <f t="shared" si="57"/>
        <v>0</v>
      </c>
      <c r="AR148" s="163"/>
      <c r="AS148" s="12" t="str">
        <f>IF(S148=""," ",VLOOKUP(C148,'Ceiling - Project impl.'!$A$1:$F$202,6,FALSE))</f>
        <v xml:space="preserve"> </v>
      </c>
      <c r="AT148" s="13">
        <f t="shared" si="58"/>
        <v>0</v>
      </c>
      <c r="AU148" s="182">
        <f t="shared" si="59"/>
        <v>0</v>
      </c>
      <c r="AV148" s="136">
        <f t="shared" si="60"/>
        <v>0</v>
      </c>
      <c r="AW148" s="15">
        <f t="shared" si="61"/>
        <v>0</v>
      </c>
      <c r="AX148" s="183">
        <f t="shared" si="62"/>
        <v>0</v>
      </c>
      <c r="AY148" s="388"/>
      <c r="AZ148" s="388"/>
      <c r="BA148" s="388"/>
    </row>
    <row r="149" spans="1:53" x14ac:dyDescent="0.3">
      <c r="A149" s="71"/>
      <c r="B149" s="11" t="str">
        <f>IF(A149="","",VLOOKUP(A149,'II.Distribution of grant'!$A$6:$E$45,2,FALSE))</f>
        <v/>
      </c>
      <c r="C149" s="11" t="str">
        <f>IF(A149="","",VLOOKUP(A149,'II.Distribution of grant'!$A$6:$E$45,4,FALSE))</f>
        <v/>
      </c>
      <c r="D149" s="11" t="str">
        <f>IF(A149=""," ",VLOOKUP(C149,'Ceiling - Project impl.'!$A$1:$F$202,2,FALSE))</f>
        <v xml:space="preserve"> </v>
      </c>
      <c r="E149" s="6"/>
      <c r="F149" s="6"/>
      <c r="G149" s="6"/>
      <c r="H149" s="12" t="str">
        <f>IF(G149=""," ",VLOOKUP(C149,'Ceiling - Project impl.'!$A$1:$F$202,3,FALSE))</f>
        <v xml:space="preserve"> </v>
      </c>
      <c r="I149" s="13">
        <f t="shared" si="42"/>
        <v>0</v>
      </c>
      <c r="J149" s="14"/>
      <c r="K149" s="6"/>
      <c r="L149" s="12" t="str">
        <f>IF(K149=""," ",VLOOKUP(C149,'Ceiling - Project impl.'!$A$1:$F$202,4,FALSE))</f>
        <v xml:space="preserve"> </v>
      </c>
      <c r="M149" s="13">
        <f t="shared" si="43"/>
        <v>0</v>
      </c>
      <c r="N149" s="14"/>
      <c r="O149" s="6"/>
      <c r="P149" s="12" t="str">
        <f>IF(O149=""," ",VLOOKUP(C149,'Ceiling - Project impl.'!$A$1:$F$202,5,FALSE))</f>
        <v xml:space="preserve"> </v>
      </c>
      <c r="Q149" s="13">
        <f t="shared" si="44"/>
        <v>0</v>
      </c>
      <c r="R149" s="14"/>
      <c r="S149" s="6"/>
      <c r="T149" s="12" t="str">
        <f>IF(S149=""," ",VLOOKUP(C149,'Ceiling - Project impl.'!$A$1:$F$202,6,FALSE))</f>
        <v xml:space="preserve"> </v>
      </c>
      <c r="U149" s="13">
        <f t="shared" si="45"/>
        <v>0</v>
      </c>
      <c r="V149" s="136">
        <f t="shared" si="46"/>
        <v>0</v>
      </c>
      <c r="W149" s="15">
        <f t="shared" si="47"/>
        <v>0</v>
      </c>
      <c r="Y149" s="6">
        <f t="shared" si="48"/>
        <v>0</v>
      </c>
      <c r="Z149" s="163"/>
      <c r="AA149" s="12" t="str">
        <f>IF(G149=""," ",VLOOKUP(C149,'Ceiling - Project impl.'!$A$1:$F$202,3,FALSE))</f>
        <v xml:space="preserve"> </v>
      </c>
      <c r="AB149" s="13">
        <f t="shared" si="49"/>
        <v>0</v>
      </c>
      <c r="AC149" s="182">
        <f t="shared" si="50"/>
        <v>0</v>
      </c>
      <c r="AD149" s="14"/>
      <c r="AE149" s="6">
        <f t="shared" si="51"/>
        <v>0</v>
      </c>
      <c r="AF149" s="163"/>
      <c r="AG149" s="12" t="str">
        <f>IF(K149=""," ",VLOOKUP(C149,'Ceiling - Project impl.'!$A$1:$F$202,4,FALSE))</f>
        <v xml:space="preserve"> </v>
      </c>
      <c r="AH149" s="13">
        <f t="shared" si="52"/>
        <v>0</v>
      </c>
      <c r="AI149" s="182">
        <f t="shared" si="53"/>
        <v>0</v>
      </c>
      <c r="AJ149" s="14"/>
      <c r="AK149" s="6">
        <f t="shared" si="54"/>
        <v>0</v>
      </c>
      <c r="AL149" s="163"/>
      <c r="AM149" s="12" t="str">
        <f>IF(O149=""," ",VLOOKUP(C149,'Ceiling - Project impl.'!$A$1:$F$202,5,FALSE))</f>
        <v xml:space="preserve"> </v>
      </c>
      <c r="AN149" s="13">
        <f t="shared" si="55"/>
        <v>0</v>
      </c>
      <c r="AO149" s="182">
        <f t="shared" si="56"/>
        <v>0</v>
      </c>
      <c r="AP149" s="14"/>
      <c r="AQ149" s="6">
        <f t="shared" si="57"/>
        <v>0</v>
      </c>
      <c r="AR149" s="163"/>
      <c r="AS149" s="12" t="str">
        <f>IF(S149=""," ",VLOOKUP(C149,'Ceiling - Project impl.'!$A$1:$F$202,6,FALSE))</f>
        <v xml:space="preserve"> </v>
      </c>
      <c r="AT149" s="13">
        <f t="shared" si="58"/>
        <v>0</v>
      </c>
      <c r="AU149" s="182">
        <f t="shared" si="59"/>
        <v>0</v>
      </c>
      <c r="AV149" s="136">
        <f t="shared" si="60"/>
        <v>0</v>
      </c>
      <c r="AW149" s="15">
        <f t="shared" si="61"/>
        <v>0</v>
      </c>
      <c r="AX149" s="183">
        <f t="shared" si="62"/>
        <v>0</v>
      </c>
      <c r="AY149" s="388"/>
      <c r="AZ149" s="388"/>
      <c r="BA149" s="388"/>
    </row>
    <row r="150" spans="1:53" x14ac:dyDescent="0.3">
      <c r="A150" s="71"/>
      <c r="B150" s="11" t="str">
        <f>IF(A150="","",VLOOKUP(A150,'II.Distribution of grant'!$A$6:$E$45,2,FALSE))</f>
        <v/>
      </c>
      <c r="C150" s="11" t="str">
        <f>IF(A150="","",VLOOKUP(A150,'II.Distribution of grant'!$A$6:$E$45,4,FALSE))</f>
        <v/>
      </c>
      <c r="D150" s="11" t="str">
        <f>IF(A150=""," ",VLOOKUP(C150,'Ceiling - Project impl.'!$A$1:$F$202,2,FALSE))</f>
        <v xml:space="preserve"> </v>
      </c>
      <c r="E150" s="6"/>
      <c r="F150" s="6"/>
      <c r="G150" s="6"/>
      <c r="H150" s="12" t="str">
        <f>IF(G150=""," ",VLOOKUP(C150,'Ceiling - Project impl.'!$A$1:$F$202,3,FALSE))</f>
        <v xml:space="preserve"> </v>
      </c>
      <c r="I150" s="13">
        <f t="shared" si="42"/>
        <v>0</v>
      </c>
      <c r="J150" s="14"/>
      <c r="K150" s="6"/>
      <c r="L150" s="12" t="str">
        <f>IF(K150=""," ",VLOOKUP(C150,'Ceiling - Project impl.'!$A$1:$F$202,4,FALSE))</f>
        <v xml:space="preserve"> </v>
      </c>
      <c r="M150" s="13">
        <f t="shared" si="43"/>
        <v>0</v>
      </c>
      <c r="N150" s="14"/>
      <c r="O150" s="6"/>
      <c r="P150" s="12" t="str">
        <f>IF(O150=""," ",VLOOKUP(C150,'Ceiling - Project impl.'!$A$1:$F$202,5,FALSE))</f>
        <v xml:space="preserve"> </v>
      </c>
      <c r="Q150" s="13">
        <f t="shared" si="44"/>
        <v>0</v>
      </c>
      <c r="R150" s="14"/>
      <c r="S150" s="6"/>
      <c r="T150" s="12" t="str">
        <f>IF(S150=""," ",VLOOKUP(C150,'Ceiling - Project impl.'!$A$1:$F$202,6,FALSE))</f>
        <v xml:space="preserve"> </v>
      </c>
      <c r="U150" s="13">
        <f t="shared" si="45"/>
        <v>0</v>
      </c>
      <c r="V150" s="136">
        <f t="shared" si="46"/>
        <v>0</v>
      </c>
      <c r="W150" s="15">
        <f t="shared" si="47"/>
        <v>0</v>
      </c>
      <c r="Y150" s="6">
        <f t="shared" si="48"/>
        <v>0</v>
      </c>
      <c r="Z150" s="163"/>
      <c r="AA150" s="12" t="str">
        <f>IF(G150=""," ",VLOOKUP(C150,'Ceiling - Project impl.'!$A$1:$F$202,3,FALSE))</f>
        <v xml:space="preserve"> </v>
      </c>
      <c r="AB150" s="13">
        <f t="shared" si="49"/>
        <v>0</v>
      </c>
      <c r="AC150" s="182">
        <f t="shared" si="50"/>
        <v>0</v>
      </c>
      <c r="AD150" s="14"/>
      <c r="AE150" s="6">
        <f t="shared" si="51"/>
        <v>0</v>
      </c>
      <c r="AF150" s="163"/>
      <c r="AG150" s="12" t="str">
        <f>IF(K150=""," ",VLOOKUP(C150,'Ceiling - Project impl.'!$A$1:$F$202,4,FALSE))</f>
        <v xml:space="preserve"> </v>
      </c>
      <c r="AH150" s="13">
        <f t="shared" si="52"/>
        <v>0</v>
      </c>
      <c r="AI150" s="182">
        <f t="shared" si="53"/>
        <v>0</v>
      </c>
      <c r="AJ150" s="14"/>
      <c r="AK150" s="6">
        <f t="shared" si="54"/>
        <v>0</v>
      </c>
      <c r="AL150" s="163"/>
      <c r="AM150" s="12" t="str">
        <f>IF(O150=""," ",VLOOKUP(C150,'Ceiling - Project impl.'!$A$1:$F$202,5,FALSE))</f>
        <v xml:space="preserve"> </v>
      </c>
      <c r="AN150" s="13">
        <f t="shared" si="55"/>
        <v>0</v>
      </c>
      <c r="AO150" s="182">
        <f t="shared" si="56"/>
        <v>0</v>
      </c>
      <c r="AP150" s="14"/>
      <c r="AQ150" s="6">
        <f t="shared" si="57"/>
        <v>0</v>
      </c>
      <c r="AR150" s="163"/>
      <c r="AS150" s="12" t="str">
        <f>IF(S150=""," ",VLOOKUP(C150,'Ceiling - Project impl.'!$A$1:$F$202,6,FALSE))</f>
        <v xml:space="preserve"> </v>
      </c>
      <c r="AT150" s="13">
        <f t="shared" si="58"/>
        <v>0</v>
      </c>
      <c r="AU150" s="182">
        <f t="shared" si="59"/>
        <v>0</v>
      </c>
      <c r="AV150" s="136">
        <f t="shared" si="60"/>
        <v>0</v>
      </c>
      <c r="AW150" s="15">
        <f t="shared" si="61"/>
        <v>0</v>
      </c>
      <c r="AX150" s="183">
        <f t="shared" si="62"/>
        <v>0</v>
      </c>
      <c r="AY150" s="388"/>
      <c r="AZ150" s="388"/>
      <c r="BA150" s="388"/>
    </row>
    <row r="151" spans="1:53" x14ac:dyDescent="0.3">
      <c r="A151" s="71"/>
      <c r="B151" s="11" t="str">
        <f>IF(A151="","",VLOOKUP(A151,'II.Distribution of grant'!$A$6:$E$45,2,FALSE))</f>
        <v/>
      </c>
      <c r="C151" s="11" t="str">
        <f>IF(A151="","",VLOOKUP(A151,'II.Distribution of grant'!$A$6:$E$45,4,FALSE))</f>
        <v/>
      </c>
      <c r="D151" s="11" t="str">
        <f>IF(A151=""," ",VLOOKUP(C151,'Ceiling - Project impl.'!$A$1:$F$202,2,FALSE))</f>
        <v xml:space="preserve"> </v>
      </c>
      <c r="E151" s="6"/>
      <c r="F151" s="6"/>
      <c r="G151" s="6"/>
      <c r="H151" s="12" t="str">
        <f>IF(G151=""," ",VLOOKUP(C151,'Ceiling - Project impl.'!$A$1:$F$202,3,FALSE))</f>
        <v xml:space="preserve"> </v>
      </c>
      <c r="I151" s="13">
        <f t="shared" si="42"/>
        <v>0</v>
      </c>
      <c r="J151" s="14"/>
      <c r="K151" s="6"/>
      <c r="L151" s="12" t="str">
        <f>IF(K151=""," ",VLOOKUP(C151,'Ceiling - Project impl.'!$A$1:$F$202,4,FALSE))</f>
        <v xml:space="preserve"> </v>
      </c>
      <c r="M151" s="13">
        <f t="shared" si="43"/>
        <v>0</v>
      </c>
      <c r="N151" s="14"/>
      <c r="O151" s="6"/>
      <c r="P151" s="12" t="str">
        <f>IF(O151=""," ",VLOOKUP(C151,'Ceiling - Project impl.'!$A$1:$F$202,5,FALSE))</f>
        <v xml:space="preserve"> </v>
      </c>
      <c r="Q151" s="13">
        <f t="shared" si="44"/>
        <v>0</v>
      </c>
      <c r="R151" s="14"/>
      <c r="S151" s="6"/>
      <c r="T151" s="12" t="str">
        <f>IF(S151=""," ",VLOOKUP(C151,'Ceiling - Project impl.'!$A$1:$F$202,6,FALSE))</f>
        <v xml:space="preserve"> </v>
      </c>
      <c r="U151" s="13">
        <f t="shared" si="45"/>
        <v>0</v>
      </c>
      <c r="V151" s="136">
        <f t="shared" si="46"/>
        <v>0</v>
      </c>
      <c r="W151" s="15">
        <f t="shared" si="47"/>
        <v>0</v>
      </c>
      <c r="Y151" s="6">
        <f t="shared" si="48"/>
        <v>0</v>
      </c>
      <c r="Z151" s="163"/>
      <c r="AA151" s="12" t="str">
        <f>IF(G151=""," ",VLOOKUP(C151,'Ceiling - Project impl.'!$A$1:$F$202,3,FALSE))</f>
        <v xml:space="preserve"> </v>
      </c>
      <c r="AB151" s="13">
        <f t="shared" si="49"/>
        <v>0</v>
      </c>
      <c r="AC151" s="182">
        <f t="shared" si="50"/>
        <v>0</v>
      </c>
      <c r="AD151" s="14"/>
      <c r="AE151" s="6">
        <f t="shared" si="51"/>
        <v>0</v>
      </c>
      <c r="AF151" s="163"/>
      <c r="AG151" s="12" t="str">
        <f>IF(K151=""," ",VLOOKUP(C151,'Ceiling - Project impl.'!$A$1:$F$202,4,FALSE))</f>
        <v xml:space="preserve"> </v>
      </c>
      <c r="AH151" s="13">
        <f t="shared" si="52"/>
        <v>0</v>
      </c>
      <c r="AI151" s="182">
        <f t="shared" si="53"/>
        <v>0</v>
      </c>
      <c r="AJ151" s="14"/>
      <c r="AK151" s="6">
        <f t="shared" si="54"/>
        <v>0</v>
      </c>
      <c r="AL151" s="163"/>
      <c r="AM151" s="12" t="str">
        <f>IF(O151=""," ",VLOOKUP(C151,'Ceiling - Project impl.'!$A$1:$F$202,5,FALSE))</f>
        <v xml:space="preserve"> </v>
      </c>
      <c r="AN151" s="13">
        <f t="shared" si="55"/>
        <v>0</v>
      </c>
      <c r="AO151" s="182">
        <f t="shared" si="56"/>
        <v>0</v>
      </c>
      <c r="AP151" s="14"/>
      <c r="AQ151" s="6">
        <f t="shared" si="57"/>
        <v>0</v>
      </c>
      <c r="AR151" s="163"/>
      <c r="AS151" s="12" t="str">
        <f>IF(S151=""," ",VLOOKUP(C151,'Ceiling - Project impl.'!$A$1:$F$202,6,FALSE))</f>
        <v xml:space="preserve"> </v>
      </c>
      <c r="AT151" s="13">
        <f t="shared" si="58"/>
        <v>0</v>
      </c>
      <c r="AU151" s="182">
        <f t="shared" si="59"/>
        <v>0</v>
      </c>
      <c r="AV151" s="136">
        <f t="shared" si="60"/>
        <v>0</v>
      </c>
      <c r="AW151" s="15">
        <f t="shared" si="61"/>
        <v>0</v>
      </c>
      <c r="AX151" s="183">
        <f t="shared" si="62"/>
        <v>0</v>
      </c>
      <c r="AY151" s="388"/>
      <c r="AZ151" s="388"/>
      <c r="BA151" s="388"/>
    </row>
    <row r="152" spans="1:53" x14ac:dyDescent="0.3">
      <c r="A152" s="71"/>
      <c r="B152" s="11" t="str">
        <f>IF(A152="","",VLOOKUP(A152,'II.Distribution of grant'!$A$6:$E$45,2,FALSE))</f>
        <v/>
      </c>
      <c r="C152" s="11" t="str">
        <f>IF(A152="","",VLOOKUP(A152,'II.Distribution of grant'!$A$6:$E$45,4,FALSE))</f>
        <v/>
      </c>
      <c r="D152" s="11" t="str">
        <f>IF(A152=""," ",VLOOKUP(C152,'Ceiling - Project impl.'!$A$1:$F$202,2,FALSE))</f>
        <v xml:space="preserve"> </v>
      </c>
      <c r="E152" s="6"/>
      <c r="F152" s="6"/>
      <c r="G152" s="6"/>
      <c r="H152" s="12" t="str">
        <f>IF(G152=""," ",VLOOKUP(C152,'Ceiling - Project impl.'!$A$1:$F$202,3,FALSE))</f>
        <v xml:space="preserve"> </v>
      </c>
      <c r="I152" s="13">
        <f t="shared" si="42"/>
        <v>0</v>
      </c>
      <c r="J152" s="14"/>
      <c r="K152" s="6"/>
      <c r="L152" s="12" t="str">
        <f>IF(K152=""," ",VLOOKUP(C152,'Ceiling - Project impl.'!$A$1:$F$202,4,FALSE))</f>
        <v xml:space="preserve"> </v>
      </c>
      <c r="M152" s="13">
        <f t="shared" si="43"/>
        <v>0</v>
      </c>
      <c r="N152" s="14"/>
      <c r="O152" s="6"/>
      <c r="P152" s="12" t="str">
        <f>IF(O152=""," ",VLOOKUP(C152,'Ceiling - Project impl.'!$A$1:$F$202,5,FALSE))</f>
        <v xml:space="preserve"> </v>
      </c>
      <c r="Q152" s="13">
        <f t="shared" si="44"/>
        <v>0</v>
      </c>
      <c r="R152" s="14"/>
      <c r="S152" s="6"/>
      <c r="T152" s="12" t="str">
        <f>IF(S152=""," ",VLOOKUP(C152,'Ceiling - Project impl.'!$A$1:$F$202,6,FALSE))</f>
        <v xml:space="preserve"> </v>
      </c>
      <c r="U152" s="13">
        <f t="shared" si="45"/>
        <v>0</v>
      </c>
      <c r="V152" s="136">
        <f t="shared" si="46"/>
        <v>0</v>
      </c>
      <c r="W152" s="15">
        <f t="shared" si="47"/>
        <v>0</v>
      </c>
      <c r="Y152" s="6">
        <f t="shared" si="48"/>
        <v>0</v>
      </c>
      <c r="Z152" s="163"/>
      <c r="AA152" s="12" t="str">
        <f>IF(G152=""," ",VLOOKUP(C152,'Ceiling - Project impl.'!$A$1:$F$202,3,FALSE))</f>
        <v xml:space="preserve"> </v>
      </c>
      <c r="AB152" s="13">
        <f t="shared" si="49"/>
        <v>0</v>
      </c>
      <c r="AC152" s="182">
        <f t="shared" si="50"/>
        <v>0</v>
      </c>
      <c r="AD152" s="14"/>
      <c r="AE152" s="6">
        <f t="shared" si="51"/>
        <v>0</v>
      </c>
      <c r="AF152" s="163"/>
      <c r="AG152" s="12" t="str">
        <f>IF(K152=""," ",VLOOKUP(C152,'Ceiling - Project impl.'!$A$1:$F$202,4,FALSE))</f>
        <v xml:space="preserve"> </v>
      </c>
      <c r="AH152" s="13">
        <f t="shared" si="52"/>
        <v>0</v>
      </c>
      <c r="AI152" s="182">
        <f t="shared" si="53"/>
        <v>0</v>
      </c>
      <c r="AJ152" s="14"/>
      <c r="AK152" s="6">
        <f t="shared" si="54"/>
        <v>0</v>
      </c>
      <c r="AL152" s="163"/>
      <c r="AM152" s="12" t="str">
        <f>IF(O152=""," ",VLOOKUP(C152,'Ceiling - Project impl.'!$A$1:$F$202,5,FALSE))</f>
        <v xml:space="preserve"> </v>
      </c>
      <c r="AN152" s="13">
        <f t="shared" si="55"/>
        <v>0</v>
      </c>
      <c r="AO152" s="182">
        <f t="shared" si="56"/>
        <v>0</v>
      </c>
      <c r="AP152" s="14"/>
      <c r="AQ152" s="6">
        <f t="shared" si="57"/>
        <v>0</v>
      </c>
      <c r="AR152" s="163"/>
      <c r="AS152" s="12" t="str">
        <f>IF(S152=""," ",VLOOKUP(C152,'Ceiling - Project impl.'!$A$1:$F$202,6,FALSE))</f>
        <v xml:space="preserve"> </v>
      </c>
      <c r="AT152" s="13">
        <f t="shared" si="58"/>
        <v>0</v>
      </c>
      <c r="AU152" s="182">
        <f t="shared" si="59"/>
        <v>0</v>
      </c>
      <c r="AV152" s="136">
        <f t="shared" si="60"/>
        <v>0</v>
      </c>
      <c r="AW152" s="15">
        <f t="shared" si="61"/>
        <v>0</v>
      </c>
      <c r="AX152" s="183">
        <f t="shared" si="62"/>
        <v>0</v>
      </c>
      <c r="AY152" s="388"/>
      <c r="AZ152" s="388"/>
      <c r="BA152" s="388"/>
    </row>
    <row r="153" spans="1:53" x14ac:dyDescent="0.3">
      <c r="A153" s="71"/>
      <c r="B153" s="11" t="str">
        <f>IF(A153="","",VLOOKUP(A153,'II.Distribution of grant'!$A$6:$E$45,2,FALSE))</f>
        <v/>
      </c>
      <c r="C153" s="11" t="str">
        <f>IF(A153="","",VLOOKUP(A153,'II.Distribution of grant'!$A$6:$E$45,4,FALSE))</f>
        <v/>
      </c>
      <c r="D153" s="11" t="str">
        <f>IF(A153=""," ",VLOOKUP(C153,'Ceiling - Project impl.'!$A$1:$F$202,2,FALSE))</f>
        <v xml:space="preserve"> </v>
      </c>
      <c r="E153" s="6"/>
      <c r="F153" s="6"/>
      <c r="G153" s="6"/>
      <c r="H153" s="12" t="str">
        <f>IF(G153=""," ",VLOOKUP(C153,'Ceiling - Project impl.'!$A$1:$F$202,3,FALSE))</f>
        <v xml:space="preserve"> </v>
      </c>
      <c r="I153" s="13">
        <f t="shared" si="42"/>
        <v>0</v>
      </c>
      <c r="J153" s="14"/>
      <c r="K153" s="6"/>
      <c r="L153" s="12" t="str">
        <f>IF(K153=""," ",VLOOKUP(C153,'Ceiling - Project impl.'!$A$1:$F$202,4,FALSE))</f>
        <v xml:space="preserve"> </v>
      </c>
      <c r="M153" s="13">
        <f t="shared" si="43"/>
        <v>0</v>
      </c>
      <c r="N153" s="14"/>
      <c r="O153" s="6"/>
      <c r="P153" s="12" t="str">
        <f>IF(O153=""," ",VLOOKUP(C153,'Ceiling - Project impl.'!$A$1:$F$202,5,FALSE))</f>
        <v xml:space="preserve"> </v>
      </c>
      <c r="Q153" s="13">
        <f t="shared" si="44"/>
        <v>0</v>
      </c>
      <c r="R153" s="14"/>
      <c r="S153" s="6"/>
      <c r="T153" s="12" t="str">
        <f>IF(S153=""," ",VLOOKUP(C153,'Ceiling - Project impl.'!$A$1:$F$202,6,FALSE))</f>
        <v xml:space="preserve"> </v>
      </c>
      <c r="U153" s="13">
        <f t="shared" si="45"/>
        <v>0</v>
      </c>
      <c r="V153" s="136">
        <f t="shared" si="46"/>
        <v>0</v>
      </c>
      <c r="W153" s="15">
        <f t="shared" si="47"/>
        <v>0</v>
      </c>
      <c r="Y153" s="6">
        <f t="shared" si="48"/>
        <v>0</v>
      </c>
      <c r="Z153" s="163"/>
      <c r="AA153" s="12" t="str">
        <f>IF(G153=""," ",VLOOKUP(C153,'Ceiling - Project impl.'!$A$1:$F$202,3,FALSE))</f>
        <v xml:space="preserve"> </v>
      </c>
      <c r="AB153" s="13">
        <f t="shared" si="49"/>
        <v>0</v>
      </c>
      <c r="AC153" s="182">
        <f t="shared" si="50"/>
        <v>0</v>
      </c>
      <c r="AD153" s="14"/>
      <c r="AE153" s="6">
        <f t="shared" si="51"/>
        <v>0</v>
      </c>
      <c r="AF153" s="163"/>
      <c r="AG153" s="12" t="str">
        <f>IF(K153=""," ",VLOOKUP(C153,'Ceiling - Project impl.'!$A$1:$F$202,4,FALSE))</f>
        <v xml:space="preserve"> </v>
      </c>
      <c r="AH153" s="13">
        <f t="shared" si="52"/>
        <v>0</v>
      </c>
      <c r="AI153" s="182">
        <f t="shared" si="53"/>
        <v>0</v>
      </c>
      <c r="AJ153" s="14"/>
      <c r="AK153" s="6">
        <f t="shared" si="54"/>
        <v>0</v>
      </c>
      <c r="AL153" s="163"/>
      <c r="AM153" s="12" t="str">
        <f>IF(O153=""," ",VLOOKUP(C153,'Ceiling - Project impl.'!$A$1:$F$202,5,FALSE))</f>
        <v xml:space="preserve"> </v>
      </c>
      <c r="AN153" s="13">
        <f t="shared" si="55"/>
        <v>0</v>
      </c>
      <c r="AO153" s="182">
        <f t="shared" si="56"/>
        <v>0</v>
      </c>
      <c r="AP153" s="14"/>
      <c r="AQ153" s="6">
        <f t="shared" si="57"/>
        <v>0</v>
      </c>
      <c r="AR153" s="163"/>
      <c r="AS153" s="12" t="str">
        <f>IF(S153=""," ",VLOOKUP(C153,'Ceiling - Project impl.'!$A$1:$F$202,6,FALSE))</f>
        <v xml:space="preserve"> </v>
      </c>
      <c r="AT153" s="13">
        <f t="shared" si="58"/>
        <v>0</v>
      </c>
      <c r="AU153" s="182">
        <f t="shared" si="59"/>
        <v>0</v>
      </c>
      <c r="AV153" s="136">
        <f t="shared" si="60"/>
        <v>0</v>
      </c>
      <c r="AW153" s="15">
        <f t="shared" si="61"/>
        <v>0</v>
      </c>
      <c r="AX153" s="183">
        <f t="shared" si="62"/>
        <v>0</v>
      </c>
      <c r="AY153" s="388"/>
      <c r="AZ153" s="388"/>
      <c r="BA153" s="388"/>
    </row>
    <row r="154" spans="1:53" x14ac:dyDescent="0.3">
      <c r="A154" s="71"/>
      <c r="B154" s="11" t="str">
        <f>IF(A154="","",VLOOKUP(A154,'II.Distribution of grant'!$A$6:$E$45,2,FALSE))</f>
        <v/>
      </c>
      <c r="C154" s="11" t="str">
        <f>IF(A154="","",VLOOKUP(A154,'II.Distribution of grant'!$A$6:$E$45,4,FALSE))</f>
        <v/>
      </c>
      <c r="D154" s="11" t="str">
        <f>IF(A154=""," ",VLOOKUP(C154,'Ceiling - Project impl.'!$A$1:$F$202,2,FALSE))</f>
        <v xml:space="preserve"> </v>
      </c>
      <c r="E154" s="6"/>
      <c r="F154" s="6"/>
      <c r="G154" s="6"/>
      <c r="H154" s="12" t="str">
        <f>IF(G154=""," ",VLOOKUP(C154,'Ceiling - Project impl.'!$A$1:$F$202,3,FALSE))</f>
        <v xml:space="preserve"> </v>
      </c>
      <c r="I154" s="13">
        <f t="shared" si="42"/>
        <v>0</v>
      </c>
      <c r="J154" s="14"/>
      <c r="K154" s="6"/>
      <c r="L154" s="12" t="str">
        <f>IF(K154=""," ",VLOOKUP(C154,'Ceiling - Project impl.'!$A$1:$F$202,4,FALSE))</f>
        <v xml:space="preserve"> </v>
      </c>
      <c r="M154" s="13">
        <f t="shared" si="43"/>
        <v>0</v>
      </c>
      <c r="N154" s="14"/>
      <c r="O154" s="6"/>
      <c r="P154" s="12" t="str">
        <f>IF(O154=""," ",VLOOKUP(C154,'Ceiling - Project impl.'!$A$1:$F$202,5,FALSE))</f>
        <v xml:space="preserve"> </v>
      </c>
      <c r="Q154" s="13">
        <f t="shared" si="44"/>
        <v>0</v>
      </c>
      <c r="R154" s="14"/>
      <c r="S154" s="6"/>
      <c r="T154" s="12" t="str">
        <f>IF(S154=""," ",VLOOKUP(C154,'Ceiling - Project impl.'!$A$1:$F$202,6,FALSE))</f>
        <v xml:space="preserve"> </v>
      </c>
      <c r="U154" s="13">
        <f t="shared" si="45"/>
        <v>0</v>
      </c>
      <c r="V154" s="136">
        <f t="shared" si="46"/>
        <v>0</v>
      </c>
      <c r="W154" s="15">
        <f t="shared" si="47"/>
        <v>0</v>
      </c>
      <c r="Y154" s="6">
        <f t="shared" si="48"/>
        <v>0</v>
      </c>
      <c r="Z154" s="163"/>
      <c r="AA154" s="12" t="str">
        <f>IF(G154=""," ",VLOOKUP(C154,'Ceiling - Project impl.'!$A$1:$F$202,3,FALSE))</f>
        <v xml:space="preserve"> </v>
      </c>
      <c r="AB154" s="13">
        <f t="shared" si="49"/>
        <v>0</v>
      </c>
      <c r="AC154" s="182">
        <f t="shared" si="50"/>
        <v>0</v>
      </c>
      <c r="AD154" s="14"/>
      <c r="AE154" s="6">
        <f t="shared" si="51"/>
        <v>0</v>
      </c>
      <c r="AF154" s="163"/>
      <c r="AG154" s="12" t="str">
        <f>IF(K154=""," ",VLOOKUP(C154,'Ceiling - Project impl.'!$A$1:$F$202,4,FALSE))</f>
        <v xml:space="preserve"> </v>
      </c>
      <c r="AH154" s="13">
        <f t="shared" si="52"/>
        <v>0</v>
      </c>
      <c r="AI154" s="182">
        <f t="shared" si="53"/>
        <v>0</v>
      </c>
      <c r="AJ154" s="14"/>
      <c r="AK154" s="6">
        <f t="shared" si="54"/>
        <v>0</v>
      </c>
      <c r="AL154" s="163"/>
      <c r="AM154" s="12" t="str">
        <f>IF(O154=""," ",VLOOKUP(C154,'Ceiling - Project impl.'!$A$1:$F$202,5,FALSE))</f>
        <v xml:space="preserve"> </v>
      </c>
      <c r="AN154" s="13">
        <f t="shared" si="55"/>
        <v>0</v>
      </c>
      <c r="AO154" s="182">
        <f t="shared" si="56"/>
        <v>0</v>
      </c>
      <c r="AP154" s="14"/>
      <c r="AQ154" s="6">
        <f t="shared" si="57"/>
        <v>0</v>
      </c>
      <c r="AR154" s="163"/>
      <c r="AS154" s="12" t="str">
        <f>IF(S154=""," ",VLOOKUP(C154,'Ceiling - Project impl.'!$A$1:$F$202,6,FALSE))</f>
        <v xml:space="preserve"> </v>
      </c>
      <c r="AT154" s="13">
        <f t="shared" si="58"/>
        <v>0</v>
      </c>
      <c r="AU154" s="182">
        <f t="shared" si="59"/>
        <v>0</v>
      </c>
      <c r="AV154" s="136">
        <f t="shared" si="60"/>
        <v>0</v>
      </c>
      <c r="AW154" s="15">
        <f t="shared" si="61"/>
        <v>0</v>
      </c>
      <c r="AX154" s="183">
        <f t="shared" si="62"/>
        <v>0</v>
      </c>
      <c r="AY154" s="388"/>
      <c r="AZ154" s="388"/>
      <c r="BA154" s="388"/>
    </row>
    <row r="155" spans="1:53" x14ac:dyDescent="0.3">
      <c r="A155" s="71"/>
      <c r="B155" s="11" t="str">
        <f>IF(A155="","",VLOOKUP(A155,'II.Distribution of grant'!$A$6:$E$45,2,FALSE))</f>
        <v/>
      </c>
      <c r="C155" s="11" t="str">
        <f>IF(A155="","",VLOOKUP(A155,'II.Distribution of grant'!$A$6:$E$45,4,FALSE))</f>
        <v/>
      </c>
      <c r="D155" s="11" t="str">
        <f>IF(A155=""," ",VLOOKUP(C155,'Ceiling - Project impl.'!$A$1:$F$202,2,FALSE))</f>
        <v xml:space="preserve"> </v>
      </c>
      <c r="E155" s="6"/>
      <c r="F155" s="6"/>
      <c r="G155" s="6"/>
      <c r="H155" s="12" t="str">
        <f>IF(G155=""," ",VLOOKUP(C155,'Ceiling - Project impl.'!$A$1:$F$202,3,FALSE))</f>
        <v xml:space="preserve"> </v>
      </c>
      <c r="I155" s="13">
        <f t="shared" si="42"/>
        <v>0</v>
      </c>
      <c r="J155" s="14"/>
      <c r="K155" s="6"/>
      <c r="L155" s="12" t="str">
        <f>IF(K155=""," ",VLOOKUP(C155,'Ceiling - Project impl.'!$A$1:$F$202,4,FALSE))</f>
        <v xml:space="preserve"> </v>
      </c>
      <c r="M155" s="13">
        <f t="shared" si="43"/>
        <v>0</v>
      </c>
      <c r="N155" s="14"/>
      <c r="O155" s="6"/>
      <c r="P155" s="12" t="str">
        <f>IF(O155=""," ",VLOOKUP(C155,'Ceiling - Project impl.'!$A$1:$F$202,5,FALSE))</f>
        <v xml:space="preserve"> </v>
      </c>
      <c r="Q155" s="13">
        <f t="shared" si="44"/>
        <v>0</v>
      </c>
      <c r="R155" s="14"/>
      <c r="S155" s="6"/>
      <c r="T155" s="12" t="str">
        <f>IF(S155=""," ",VLOOKUP(C155,'Ceiling - Project impl.'!$A$1:$F$202,6,FALSE))</f>
        <v xml:space="preserve"> </v>
      </c>
      <c r="U155" s="13">
        <f t="shared" si="45"/>
        <v>0</v>
      </c>
      <c r="V155" s="136">
        <f t="shared" si="46"/>
        <v>0</v>
      </c>
      <c r="W155" s="15">
        <f t="shared" si="47"/>
        <v>0</v>
      </c>
      <c r="Y155" s="6">
        <f t="shared" si="48"/>
        <v>0</v>
      </c>
      <c r="Z155" s="163"/>
      <c r="AA155" s="12" t="str">
        <f>IF(G155=""," ",VLOOKUP(C155,'Ceiling - Project impl.'!$A$1:$F$202,3,FALSE))</f>
        <v xml:space="preserve"> </v>
      </c>
      <c r="AB155" s="13">
        <f t="shared" si="49"/>
        <v>0</v>
      </c>
      <c r="AC155" s="182">
        <f t="shared" si="50"/>
        <v>0</v>
      </c>
      <c r="AD155" s="14"/>
      <c r="AE155" s="6">
        <f t="shared" si="51"/>
        <v>0</v>
      </c>
      <c r="AF155" s="163"/>
      <c r="AG155" s="12" t="str">
        <f>IF(K155=""," ",VLOOKUP(C155,'Ceiling - Project impl.'!$A$1:$F$202,4,FALSE))</f>
        <v xml:space="preserve"> </v>
      </c>
      <c r="AH155" s="13">
        <f t="shared" si="52"/>
        <v>0</v>
      </c>
      <c r="AI155" s="182">
        <f t="shared" si="53"/>
        <v>0</v>
      </c>
      <c r="AJ155" s="14"/>
      <c r="AK155" s="6">
        <f t="shared" si="54"/>
        <v>0</v>
      </c>
      <c r="AL155" s="163"/>
      <c r="AM155" s="12" t="str">
        <f>IF(O155=""," ",VLOOKUP(C155,'Ceiling - Project impl.'!$A$1:$F$202,5,FALSE))</f>
        <v xml:space="preserve"> </v>
      </c>
      <c r="AN155" s="13">
        <f t="shared" si="55"/>
        <v>0</v>
      </c>
      <c r="AO155" s="182">
        <f t="shared" si="56"/>
        <v>0</v>
      </c>
      <c r="AP155" s="14"/>
      <c r="AQ155" s="6">
        <f t="shared" si="57"/>
        <v>0</v>
      </c>
      <c r="AR155" s="163"/>
      <c r="AS155" s="12" t="str">
        <f>IF(S155=""," ",VLOOKUP(C155,'Ceiling - Project impl.'!$A$1:$F$202,6,FALSE))</f>
        <v xml:space="preserve"> </v>
      </c>
      <c r="AT155" s="13">
        <f t="shared" si="58"/>
        <v>0</v>
      </c>
      <c r="AU155" s="182">
        <f t="shared" si="59"/>
        <v>0</v>
      </c>
      <c r="AV155" s="136">
        <f t="shared" si="60"/>
        <v>0</v>
      </c>
      <c r="AW155" s="15">
        <f t="shared" si="61"/>
        <v>0</v>
      </c>
      <c r="AX155" s="183">
        <f t="shared" si="62"/>
        <v>0</v>
      </c>
      <c r="AY155" s="388"/>
      <c r="AZ155" s="388"/>
      <c r="BA155" s="388"/>
    </row>
    <row r="156" spans="1:53" x14ac:dyDescent="0.3">
      <c r="A156" s="71"/>
      <c r="B156" s="11" t="str">
        <f>IF(A156="","",VLOOKUP(A156,'II.Distribution of grant'!$A$6:$E$45,2,FALSE))</f>
        <v/>
      </c>
      <c r="C156" s="11" t="str">
        <f>IF(A156="","",VLOOKUP(A156,'II.Distribution of grant'!$A$6:$E$45,4,FALSE))</f>
        <v/>
      </c>
      <c r="D156" s="11" t="str">
        <f>IF(A156=""," ",VLOOKUP(C156,'Ceiling - Project impl.'!$A$1:$F$202,2,FALSE))</f>
        <v xml:space="preserve"> </v>
      </c>
      <c r="E156" s="6"/>
      <c r="F156" s="6"/>
      <c r="G156" s="6"/>
      <c r="H156" s="12" t="str">
        <f>IF(G156=""," ",VLOOKUP(C156,'Ceiling - Project impl.'!$A$1:$F$202,3,FALSE))</f>
        <v xml:space="preserve"> </v>
      </c>
      <c r="I156" s="13">
        <f t="shared" si="42"/>
        <v>0</v>
      </c>
      <c r="J156" s="14"/>
      <c r="K156" s="6"/>
      <c r="L156" s="12" t="str">
        <f>IF(K156=""," ",VLOOKUP(C156,'Ceiling - Project impl.'!$A$1:$F$202,4,FALSE))</f>
        <v xml:space="preserve"> </v>
      </c>
      <c r="M156" s="13">
        <f t="shared" si="43"/>
        <v>0</v>
      </c>
      <c r="N156" s="14"/>
      <c r="O156" s="6"/>
      <c r="P156" s="12" t="str">
        <f>IF(O156=""," ",VLOOKUP(C156,'Ceiling - Project impl.'!$A$1:$F$202,5,FALSE))</f>
        <v xml:space="preserve"> </v>
      </c>
      <c r="Q156" s="13">
        <f t="shared" si="44"/>
        <v>0</v>
      </c>
      <c r="R156" s="14"/>
      <c r="S156" s="6"/>
      <c r="T156" s="12" t="str">
        <f>IF(S156=""," ",VLOOKUP(C156,'Ceiling - Project impl.'!$A$1:$F$202,6,FALSE))</f>
        <v xml:space="preserve"> </v>
      </c>
      <c r="U156" s="13">
        <f t="shared" si="45"/>
        <v>0</v>
      </c>
      <c r="V156" s="136">
        <f t="shared" si="46"/>
        <v>0</v>
      </c>
      <c r="W156" s="15">
        <f t="shared" si="47"/>
        <v>0</v>
      </c>
      <c r="Y156" s="6">
        <f t="shared" si="48"/>
        <v>0</v>
      </c>
      <c r="Z156" s="163"/>
      <c r="AA156" s="12" t="str">
        <f>IF(G156=""," ",VLOOKUP(C156,'Ceiling - Project impl.'!$A$1:$F$202,3,FALSE))</f>
        <v xml:space="preserve"> </v>
      </c>
      <c r="AB156" s="13">
        <f t="shared" si="49"/>
        <v>0</v>
      </c>
      <c r="AC156" s="182">
        <f t="shared" si="50"/>
        <v>0</v>
      </c>
      <c r="AD156" s="14"/>
      <c r="AE156" s="6">
        <f t="shared" si="51"/>
        <v>0</v>
      </c>
      <c r="AF156" s="163"/>
      <c r="AG156" s="12" t="str">
        <f>IF(K156=""," ",VLOOKUP(C156,'Ceiling - Project impl.'!$A$1:$F$202,4,FALSE))</f>
        <v xml:space="preserve"> </v>
      </c>
      <c r="AH156" s="13">
        <f t="shared" si="52"/>
        <v>0</v>
      </c>
      <c r="AI156" s="182">
        <f t="shared" si="53"/>
        <v>0</v>
      </c>
      <c r="AJ156" s="14"/>
      <c r="AK156" s="6">
        <f t="shared" si="54"/>
        <v>0</v>
      </c>
      <c r="AL156" s="163"/>
      <c r="AM156" s="12" t="str">
        <f>IF(O156=""," ",VLOOKUP(C156,'Ceiling - Project impl.'!$A$1:$F$202,5,FALSE))</f>
        <v xml:space="preserve"> </v>
      </c>
      <c r="AN156" s="13">
        <f t="shared" si="55"/>
        <v>0</v>
      </c>
      <c r="AO156" s="182">
        <f t="shared" si="56"/>
        <v>0</v>
      </c>
      <c r="AP156" s="14"/>
      <c r="AQ156" s="6">
        <f t="shared" si="57"/>
        <v>0</v>
      </c>
      <c r="AR156" s="163"/>
      <c r="AS156" s="12" t="str">
        <f>IF(S156=""," ",VLOOKUP(C156,'Ceiling - Project impl.'!$A$1:$F$202,6,FALSE))</f>
        <v xml:space="preserve"> </v>
      </c>
      <c r="AT156" s="13">
        <f t="shared" si="58"/>
        <v>0</v>
      </c>
      <c r="AU156" s="182">
        <f t="shared" si="59"/>
        <v>0</v>
      </c>
      <c r="AV156" s="136">
        <f t="shared" si="60"/>
        <v>0</v>
      </c>
      <c r="AW156" s="15">
        <f t="shared" si="61"/>
        <v>0</v>
      </c>
      <c r="AX156" s="183">
        <f t="shared" si="62"/>
        <v>0</v>
      </c>
      <c r="AY156" s="388"/>
      <c r="AZ156" s="388"/>
      <c r="BA156" s="388"/>
    </row>
    <row r="157" spans="1:53" x14ac:dyDescent="0.3">
      <c r="A157" s="71"/>
      <c r="B157" s="11" t="str">
        <f>IF(A157="","",VLOOKUP(A157,'II.Distribution of grant'!$A$6:$E$45,2,FALSE))</f>
        <v/>
      </c>
      <c r="C157" s="11" t="str">
        <f>IF(A157="","",VLOOKUP(A157,'II.Distribution of grant'!$A$6:$E$45,4,FALSE))</f>
        <v/>
      </c>
      <c r="D157" s="11" t="str">
        <f>IF(A157=""," ",VLOOKUP(C157,'Ceiling - Project impl.'!$A$1:$F$202,2,FALSE))</f>
        <v xml:space="preserve"> </v>
      </c>
      <c r="E157" s="6"/>
      <c r="F157" s="6"/>
      <c r="G157" s="6"/>
      <c r="H157" s="12" t="str">
        <f>IF(G157=""," ",VLOOKUP(C157,'Ceiling - Project impl.'!$A$1:$F$202,3,FALSE))</f>
        <v xml:space="preserve"> </v>
      </c>
      <c r="I157" s="13">
        <f t="shared" si="42"/>
        <v>0</v>
      </c>
      <c r="J157" s="14"/>
      <c r="K157" s="6"/>
      <c r="L157" s="12" t="str">
        <f>IF(K157=""," ",VLOOKUP(C157,'Ceiling - Project impl.'!$A$1:$F$202,4,FALSE))</f>
        <v xml:space="preserve"> </v>
      </c>
      <c r="M157" s="13">
        <f t="shared" si="43"/>
        <v>0</v>
      </c>
      <c r="N157" s="14"/>
      <c r="O157" s="6"/>
      <c r="P157" s="12" t="str">
        <f>IF(O157=""," ",VLOOKUP(C157,'Ceiling - Project impl.'!$A$1:$F$202,5,FALSE))</f>
        <v xml:space="preserve"> </v>
      </c>
      <c r="Q157" s="13">
        <f t="shared" si="44"/>
        <v>0</v>
      </c>
      <c r="R157" s="14"/>
      <c r="S157" s="6"/>
      <c r="T157" s="12" t="str">
        <f>IF(S157=""," ",VLOOKUP(C157,'Ceiling - Project impl.'!$A$1:$F$202,6,FALSE))</f>
        <v xml:space="preserve"> </v>
      </c>
      <c r="U157" s="13">
        <f t="shared" si="45"/>
        <v>0</v>
      </c>
      <c r="V157" s="136">
        <f t="shared" si="46"/>
        <v>0</v>
      </c>
      <c r="W157" s="15">
        <f t="shared" si="47"/>
        <v>0</v>
      </c>
      <c r="Y157" s="6">
        <f t="shared" si="48"/>
        <v>0</v>
      </c>
      <c r="Z157" s="163"/>
      <c r="AA157" s="12" t="str">
        <f>IF(G157=""," ",VLOOKUP(C157,'Ceiling - Project impl.'!$A$1:$F$202,3,FALSE))</f>
        <v xml:space="preserve"> </v>
      </c>
      <c r="AB157" s="13">
        <f t="shared" si="49"/>
        <v>0</v>
      </c>
      <c r="AC157" s="182">
        <f t="shared" si="50"/>
        <v>0</v>
      </c>
      <c r="AD157" s="14"/>
      <c r="AE157" s="6">
        <f t="shared" si="51"/>
        <v>0</v>
      </c>
      <c r="AF157" s="163"/>
      <c r="AG157" s="12" t="str">
        <f>IF(K157=""," ",VLOOKUP(C157,'Ceiling - Project impl.'!$A$1:$F$202,4,FALSE))</f>
        <v xml:space="preserve"> </v>
      </c>
      <c r="AH157" s="13">
        <f t="shared" si="52"/>
        <v>0</v>
      </c>
      <c r="AI157" s="182">
        <f t="shared" si="53"/>
        <v>0</v>
      </c>
      <c r="AJ157" s="14"/>
      <c r="AK157" s="6">
        <f t="shared" si="54"/>
        <v>0</v>
      </c>
      <c r="AL157" s="163"/>
      <c r="AM157" s="12" t="str">
        <f>IF(O157=""," ",VLOOKUP(C157,'Ceiling - Project impl.'!$A$1:$F$202,5,FALSE))</f>
        <v xml:space="preserve"> </v>
      </c>
      <c r="AN157" s="13">
        <f t="shared" si="55"/>
        <v>0</v>
      </c>
      <c r="AO157" s="182">
        <f t="shared" si="56"/>
        <v>0</v>
      </c>
      <c r="AP157" s="14"/>
      <c r="AQ157" s="6">
        <f t="shared" si="57"/>
        <v>0</v>
      </c>
      <c r="AR157" s="163"/>
      <c r="AS157" s="12" t="str">
        <f>IF(S157=""," ",VLOOKUP(C157,'Ceiling - Project impl.'!$A$1:$F$202,6,FALSE))</f>
        <v xml:space="preserve"> </v>
      </c>
      <c r="AT157" s="13">
        <f t="shared" si="58"/>
        <v>0</v>
      </c>
      <c r="AU157" s="182">
        <f t="shared" si="59"/>
        <v>0</v>
      </c>
      <c r="AV157" s="136">
        <f t="shared" si="60"/>
        <v>0</v>
      </c>
      <c r="AW157" s="15">
        <f t="shared" si="61"/>
        <v>0</v>
      </c>
      <c r="AX157" s="183">
        <f t="shared" si="62"/>
        <v>0</v>
      </c>
      <c r="AY157" s="388"/>
      <c r="AZ157" s="388"/>
      <c r="BA157" s="388"/>
    </row>
    <row r="158" spans="1:53" x14ac:dyDescent="0.3">
      <c r="A158" s="71"/>
      <c r="B158" s="11" t="str">
        <f>IF(A158="","",VLOOKUP(A158,'II.Distribution of grant'!$A$6:$E$45,2,FALSE))</f>
        <v/>
      </c>
      <c r="C158" s="11" t="str">
        <f>IF(A158="","",VLOOKUP(A158,'II.Distribution of grant'!$A$6:$E$45,4,FALSE))</f>
        <v/>
      </c>
      <c r="D158" s="11" t="str">
        <f>IF(A158=""," ",VLOOKUP(C158,'Ceiling - Project impl.'!$A$1:$F$202,2,FALSE))</f>
        <v xml:space="preserve"> </v>
      </c>
      <c r="E158" s="6"/>
      <c r="F158" s="6"/>
      <c r="G158" s="6"/>
      <c r="H158" s="12" t="str">
        <f>IF(G158=""," ",VLOOKUP(C158,'Ceiling - Project impl.'!$A$1:$F$202,3,FALSE))</f>
        <v xml:space="preserve"> </v>
      </c>
      <c r="I158" s="13">
        <f t="shared" si="42"/>
        <v>0</v>
      </c>
      <c r="J158" s="14"/>
      <c r="K158" s="6"/>
      <c r="L158" s="12" t="str">
        <f>IF(K158=""," ",VLOOKUP(C158,'Ceiling - Project impl.'!$A$1:$F$202,4,FALSE))</f>
        <v xml:space="preserve"> </v>
      </c>
      <c r="M158" s="13">
        <f t="shared" si="43"/>
        <v>0</v>
      </c>
      <c r="N158" s="14"/>
      <c r="O158" s="6"/>
      <c r="P158" s="12" t="str">
        <f>IF(O158=""," ",VLOOKUP(C158,'Ceiling - Project impl.'!$A$1:$F$202,5,FALSE))</f>
        <v xml:space="preserve"> </v>
      </c>
      <c r="Q158" s="13">
        <f t="shared" si="44"/>
        <v>0</v>
      </c>
      <c r="R158" s="14"/>
      <c r="S158" s="6"/>
      <c r="T158" s="12" t="str">
        <f>IF(S158=""," ",VLOOKUP(C158,'Ceiling - Project impl.'!$A$1:$F$202,6,FALSE))</f>
        <v xml:space="preserve"> </v>
      </c>
      <c r="U158" s="13">
        <f t="shared" si="45"/>
        <v>0</v>
      </c>
      <c r="V158" s="136">
        <f t="shared" si="46"/>
        <v>0</v>
      </c>
      <c r="W158" s="15">
        <f t="shared" si="47"/>
        <v>0</v>
      </c>
      <c r="Y158" s="6">
        <f t="shared" si="48"/>
        <v>0</v>
      </c>
      <c r="Z158" s="163"/>
      <c r="AA158" s="12" t="str">
        <f>IF(G158=""," ",VLOOKUP(C158,'Ceiling - Project impl.'!$A$1:$F$202,3,FALSE))</f>
        <v xml:space="preserve"> </v>
      </c>
      <c r="AB158" s="13">
        <f t="shared" si="49"/>
        <v>0</v>
      </c>
      <c r="AC158" s="182">
        <f t="shared" si="50"/>
        <v>0</v>
      </c>
      <c r="AD158" s="14"/>
      <c r="AE158" s="6">
        <f t="shared" si="51"/>
        <v>0</v>
      </c>
      <c r="AF158" s="163"/>
      <c r="AG158" s="12" t="str">
        <f>IF(K158=""," ",VLOOKUP(C158,'Ceiling - Project impl.'!$A$1:$F$202,4,FALSE))</f>
        <v xml:space="preserve"> </v>
      </c>
      <c r="AH158" s="13">
        <f t="shared" si="52"/>
        <v>0</v>
      </c>
      <c r="AI158" s="182">
        <f t="shared" si="53"/>
        <v>0</v>
      </c>
      <c r="AJ158" s="14"/>
      <c r="AK158" s="6">
        <f t="shared" si="54"/>
        <v>0</v>
      </c>
      <c r="AL158" s="163"/>
      <c r="AM158" s="12" t="str">
        <f>IF(O158=""," ",VLOOKUP(C158,'Ceiling - Project impl.'!$A$1:$F$202,5,FALSE))</f>
        <v xml:space="preserve"> </v>
      </c>
      <c r="AN158" s="13">
        <f t="shared" si="55"/>
        <v>0</v>
      </c>
      <c r="AO158" s="182">
        <f t="shared" si="56"/>
        <v>0</v>
      </c>
      <c r="AP158" s="14"/>
      <c r="AQ158" s="6">
        <f t="shared" si="57"/>
        <v>0</v>
      </c>
      <c r="AR158" s="163"/>
      <c r="AS158" s="12" t="str">
        <f>IF(S158=""," ",VLOOKUP(C158,'Ceiling - Project impl.'!$A$1:$F$202,6,FALSE))</f>
        <v xml:space="preserve"> </v>
      </c>
      <c r="AT158" s="13">
        <f t="shared" si="58"/>
        <v>0</v>
      </c>
      <c r="AU158" s="182">
        <f t="shared" si="59"/>
        <v>0</v>
      </c>
      <c r="AV158" s="136">
        <f t="shared" si="60"/>
        <v>0</v>
      </c>
      <c r="AW158" s="15">
        <f t="shared" si="61"/>
        <v>0</v>
      </c>
      <c r="AX158" s="183">
        <f t="shared" si="62"/>
        <v>0</v>
      </c>
      <c r="AY158" s="388"/>
      <c r="AZ158" s="388"/>
      <c r="BA158" s="388"/>
    </row>
    <row r="159" spans="1:53" x14ac:dyDescent="0.3">
      <c r="A159" s="71"/>
      <c r="B159" s="11" t="str">
        <f>IF(A159="","",VLOOKUP(A159,'II.Distribution of grant'!$A$6:$E$45,2,FALSE))</f>
        <v/>
      </c>
      <c r="C159" s="11" t="str">
        <f>IF(A159="","",VLOOKUP(A159,'II.Distribution of grant'!$A$6:$E$45,4,FALSE))</f>
        <v/>
      </c>
      <c r="D159" s="11" t="str">
        <f>IF(A159=""," ",VLOOKUP(C159,'Ceiling - Project impl.'!$A$1:$F$202,2,FALSE))</f>
        <v xml:space="preserve"> </v>
      </c>
      <c r="E159" s="6"/>
      <c r="F159" s="6"/>
      <c r="G159" s="6"/>
      <c r="H159" s="12" t="str">
        <f>IF(G159=""," ",VLOOKUP(C159,'Ceiling - Project impl.'!$A$1:$F$202,3,FALSE))</f>
        <v xml:space="preserve"> </v>
      </c>
      <c r="I159" s="13">
        <f t="shared" si="42"/>
        <v>0</v>
      </c>
      <c r="J159" s="14"/>
      <c r="K159" s="6"/>
      <c r="L159" s="12" t="str">
        <f>IF(K159=""," ",VLOOKUP(C159,'Ceiling - Project impl.'!$A$1:$F$202,4,FALSE))</f>
        <v xml:space="preserve"> </v>
      </c>
      <c r="M159" s="13">
        <f t="shared" si="43"/>
        <v>0</v>
      </c>
      <c r="N159" s="14"/>
      <c r="O159" s="6"/>
      <c r="P159" s="12" t="str">
        <f>IF(O159=""," ",VLOOKUP(C159,'Ceiling - Project impl.'!$A$1:$F$202,5,FALSE))</f>
        <v xml:space="preserve"> </v>
      </c>
      <c r="Q159" s="13">
        <f t="shared" si="44"/>
        <v>0</v>
      </c>
      <c r="R159" s="14"/>
      <c r="S159" s="6"/>
      <c r="T159" s="12" t="str">
        <f>IF(S159=""," ",VLOOKUP(C159,'Ceiling - Project impl.'!$A$1:$F$202,6,FALSE))</f>
        <v xml:space="preserve"> </v>
      </c>
      <c r="U159" s="13">
        <f t="shared" si="45"/>
        <v>0</v>
      </c>
      <c r="V159" s="136">
        <f t="shared" si="46"/>
        <v>0</v>
      </c>
      <c r="W159" s="15">
        <f t="shared" si="47"/>
        <v>0</v>
      </c>
      <c r="Y159" s="6">
        <f t="shared" si="48"/>
        <v>0</v>
      </c>
      <c r="Z159" s="163"/>
      <c r="AA159" s="12" t="str">
        <f>IF(G159=""," ",VLOOKUP(C159,'Ceiling - Project impl.'!$A$1:$F$202,3,FALSE))</f>
        <v xml:space="preserve"> </v>
      </c>
      <c r="AB159" s="13">
        <f t="shared" si="49"/>
        <v>0</v>
      </c>
      <c r="AC159" s="182">
        <f t="shared" si="50"/>
        <v>0</v>
      </c>
      <c r="AD159" s="14"/>
      <c r="AE159" s="6">
        <f t="shared" si="51"/>
        <v>0</v>
      </c>
      <c r="AF159" s="163"/>
      <c r="AG159" s="12" t="str">
        <f>IF(K159=""," ",VLOOKUP(C159,'Ceiling - Project impl.'!$A$1:$F$202,4,FALSE))</f>
        <v xml:space="preserve"> </v>
      </c>
      <c r="AH159" s="13">
        <f t="shared" si="52"/>
        <v>0</v>
      </c>
      <c r="AI159" s="182">
        <f t="shared" si="53"/>
        <v>0</v>
      </c>
      <c r="AJ159" s="14"/>
      <c r="AK159" s="6">
        <f t="shared" si="54"/>
        <v>0</v>
      </c>
      <c r="AL159" s="163"/>
      <c r="AM159" s="12" t="str">
        <f>IF(O159=""," ",VLOOKUP(C159,'Ceiling - Project impl.'!$A$1:$F$202,5,FALSE))</f>
        <v xml:space="preserve"> </v>
      </c>
      <c r="AN159" s="13">
        <f t="shared" si="55"/>
        <v>0</v>
      </c>
      <c r="AO159" s="182">
        <f t="shared" si="56"/>
        <v>0</v>
      </c>
      <c r="AP159" s="14"/>
      <c r="AQ159" s="6">
        <f t="shared" si="57"/>
        <v>0</v>
      </c>
      <c r="AR159" s="163"/>
      <c r="AS159" s="12" t="str">
        <f>IF(S159=""," ",VLOOKUP(C159,'Ceiling - Project impl.'!$A$1:$F$202,6,FALSE))</f>
        <v xml:space="preserve"> </v>
      </c>
      <c r="AT159" s="13">
        <f t="shared" si="58"/>
        <v>0</v>
      </c>
      <c r="AU159" s="182">
        <f t="shared" si="59"/>
        <v>0</v>
      </c>
      <c r="AV159" s="136">
        <f t="shared" si="60"/>
        <v>0</v>
      </c>
      <c r="AW159" s="15">
        <f t="shared" si="61"/>
        <v>0</v>
      </c>
      <c r="AX159" s="183">
        <f t="shared" si="62"/>
        <v>0</v>
      </c>
      <c r="AY159" s="388"/>
      <c r="AZ159" s="388"/>
      <c r="BA159" s="388"/>
    </row>
    <row r="160" spans="1:53" x14ac:dyDescent="0.3">
      <c r="A160" s="71"/>
      <c r="B160" s="11" t="str">
        <f>IF(A160="","",VLOOKUP(A160,'II.Distribution of grant'!$A$6:$E$45,2,FALSE))</f>
        <v/>
      </c>
      <c r="C160" s="11" t="str">
        <f>IF(A160="","",VLOOKUP(A160,'II.Distribution of grant'!$A$6:$E$45,4,FALSE))</f>
        <v/>
      </c>
      <c r="D160" s="11" t="str">
        <f>IF(A160=""," ",VLOOKUP(C160,'Ceiling - Project impl.'!$A$1:$F$202,2,FALSE))</f>
        <v xml:space="preserve"> </v>
      </c>
      <c r="E160" s="6"/>
      <c r="F160" s="6"/>
      <c r="G160" s="6"/>
      <c r="H160" s="12" t="str">
        <f>IF(G160=""," ",VLOOKUP(C160,'Ceiling - Project impl.'!$A$1:$F$202,3,FALSE))</f>
        <v xml:space="preserve"> </v>
      </c>
      <c r="I160" s="13">
        <f t="shared" si="42"/>
        <v>0</v>
      </c>
      <c r="J160" s="14"/>
      <c r="K160" s="6"/>
      <c r="L160" s="12" t="str">
        <f>IF(K160=""," ",VLOOKUP(C160,'Ceiling - Project impl.'!$A$1:$F$202,4,FALSE))</f>
        <v xml:space="preserve"> </v>
      </c>
      <c r="M160" s="13">
        <f t="shared" si="43"/>
        <v>0</v>
      </c>
      <c r="N160" s="14"/>
      <c r="O160" s="6"/>
      <c r="P160" s="12" t="str">
        <f>IF(O160=""," ",VLOOKUP(C160,'Ceiling - Project impl.'!$A$1:$F$202,5,FALSE))</f>
        <v xml:space="preserve"> </v>
      </c>
      <c r="Q160" s="13">
        <f t="shared" si="44"/>
        <v>0</v>
      </c>
      <c r="R160" s="14"/>
      <c r="S160" s="6"/>
      <c r="T160" s="12" t="str">
        <f>IF(S160=""," ",VLOOKUP(C160,'Ceiling - Project impl.'!$A$1:$F$202,6,FALSE))</f>
        <v xml:space="preserve"> </v>
      </c>
      <c r="U160" s="13">
        <f t="shared" si="45"/>
        <v>0</v>
      </c>
      <c r="V160" s="136">
        <f t="shared" si="46"/>
        <v>0</v>
      </c>
      <c r="W160" s="15">
        <f t="shared" si="47"/>
        <v>0</v>
      </c>
      <c r="Y160" s="6">
        <f t="shared" si="48"/>
        <v>0</v>
      </c>
      <c r="Z160" s="163"/>
      <c r="AA160" s="12" t="str">
        <f>IF(G160=""," ",VLOOKUP(C160,'Ceiling - Project impl.'!$A$1:$F$202,3,FALSE))</f>
        <v xml:space="preserve"> </v>
      </c>
      <c r="AB160" s="13">
        <f t="shared" si="49"/>
        <v>0</v>
      </c>
      <c r="AC160" s="182">
        <f t="shared" si="50"/>
        <v>0</v>
      </c>
      <c r="AD160" s="14"/>
      <c r="AE160" s="6">
        <f t="shared" si="51"/>
        <v>0</v>
      </c>
      <c r="AF160" s="163"/>
      <c r="AG160" s="12" t="str">
        <f>IF(K160=""," ",VLOOKUP(C160,'Ceiling - Project impl.'!$A$1:$F$202,4,FALSE))</f>
        <v xml:space="preserve"> </v>
      </c>
      <c r="AH160" s="13">
        <f t="shared" si="52"/>
        <v>0</v>
      </c>
      <c r="AI160" s="182">
        <f t="shared" si="53"/>
        <v>0</v>
      </c>
      <c r="AJ160" s="14"/>
      <c r="AK160" s="6">
        <f t="shared" si="54"/>
        <v>0</v>
      </c>
      <c r="AL160" s="163"/>
      <c r="AM160" s="12" t="str">
        <f>IF(O160=""," ",VLOOKUP(C160,'Ceiling - Project impl.'!$A$1:$F$202,5,FALSE))</f>
        <v xml:space="preserve"> </v>
      </c>
      <c r="AN160" s="13">
        <f t="shared" si="55"/>
        <v>0</v>
      </c>
      <c r="AO160" s="182">
        <f t="shared" si="56"/>
        <v>0</v>
      </c>
      <c r="AP160" s="14"/>
      <c r="AQ160" s="6">
        <f t="shared" si="57"/>
        <v>0</v>
      </c>
      <c r="AR160" s="163"/>
      <c r="AS160" s="12" t="str">
        <f>IF(S160=""," ",VLOOKUP(C160,'Ceiling - Project impl.'!$A$1:$F$202,6,FALSE))</f>
        <v xml:space="preserve"> </v>
      </c>
      <c r="AT160" s="13">
        <f t="shared" si="58"/>
        <v>0</v>
      </c>
      <c r="AU160" s="182">
        <f t="shared" si="59"/>
        <v>0</v>
      </c>
      <c r="AV160" s="136">
        <f t="shared" si="60"/>
        <v>0</v>
      </c>
      <c r="AW160" s="15">
        <f t="shared" si="61"/>
        <v>0</v>
      </c>
      <c r="AX160" s="183">
        <f t="shared" si="62"/>
        <v>0</v>
      </c>
      <c r="AY160" s="388"/>
      <c r="AZ160" s="388"/>
      <c r="BA160" s="388"/>
    </row>
    <row r="161" spans="1:53" x14ac:dyDescent="0.3">
      <c r="A161" s="71"/>
      <c r="B161" s="11" t="str">
        <f>IF(A161="","",VLOOKUP(A161,'II.Distribution of grant'!$A$6:$E$45,2,FALSE))</f>
        <v/>
      </c>
      <c r="C161" s="11" t="str">
        <f>IF(A161="","",VLOOKUP(A161,'II.Distribution of grant'!$A$6:$E$45,4,FALSE))</f>
        <v/>
      </c>
      <c r="D161" s="11" t="str">
        <f>IF(A161=""," ",VLOOKUP(C161,'Ceiling - Project impl.'!$A$1:$F$202,2,FALSE))</f>
        <v xml:space="preserve"> </v>
      </c>
      <c r="E161" s="6"/>
      <c r="F161" s="6"/>
      <c r="G161" s="6"/>
      <c r="H161" s="12" t="str">
        <f>IF(G161=""," ",VLOOKUP(C161,'Ceiling - Project impl.'!$A$1:$F$202,3,FALSE))</f>
        <v xml:space="preserve"> </v>
      </c>
      <c r="I161" s="13">
        <f t="shared" si="42"/>
        <v>0</v>
      </c>
      <c r="J161" s="14"/>
      <c r="K161" s="6"/>
      <c r="L161" s="12" t="str">
        <f>IF(K161=""," ",VLOOKUP(C161,'Ceiling - Project impl.'!$A$1:$F$202,4,FALSE))</f>
        <v xml:space="preserve"> </v>
      </c>
      <c r="M161" s="13">
        <f t="shared" si="43"/>
        <v>0</v>
      </c>
      <c r="N161" s="14"/>
      <c r="O161" s="6"/>
      <c r="P161" s="12" t="str">
        <f>IF(O161=""," ",VLOOKUP(C161,'Ceiling - Project impl.'!$A$1:$F$202,5,FALSE))</f>
        <v xml:space="preserve"> </v>
      </c>
      <c r="Q161" s="13">
        <f t="shared" si="44"/>
        <v>0</v>
      </c>
      <c r="R161" s="14"/>
      <c r="S161" s="6"/>
      <c r="T161" s="12" t="str">
        <f>IF(S161=""," ",VLOOKUP(C161,'Ceiling - Project impl.'!$A$1:$F$202,6,FALSE))</f>
        <v xml:space="preserve"> </v>
      </c>
      <c r="U161" s="13">
        <f t="shared" si="45"/>
        <v>0</v>
      </c>
      <c r="V161" s="136">
        <f t="shared" si="46"/>
        <v>0</v>
      </c>
      <c r="W161" s="15">
        <f t="shared" si="47"/>
        <v>0</v>
      </c>
      <c r="Y161" s="6">
        <f t="shared" si="48"/>
        <v>0</v>
      </c>
      <c r="Z161" s="163"/>
      <c r="AA161" s="12" t="str">
        <f>IF(G161=""," ",VLOOKUP(C161,'Ceiling - Project impl.'!$A$1:$F$202,3,FALSE))</f>
        <v xml:space="preserve"> </v>
      </c>
      <c r="AB161" s="13">
        <f t="shared" si="49"/>
        <v>0</v>
      </c>
      <c r="AC161" s="182">
        <f t="shared" si="50"/>
        <v>0</v>
      </c>
      <c r="AD161" s="14"/>
      <c r="AE161" s="6">
        <f t="shared" si="51"/>
        <v>0</v>
      </c>
      <c r="AF161" s="163"/>
      <c r="AG161" s="12" t="str">
        <f>IF(K161=""," ",VLOOKUP(C161,'Ceiling - Project impl.'!$A$1:$F$202,4,FALSE))</f>
        <v xml:space="preserve"> </v>
      </c>
      <c r="AH161" s="13">
        <f t="shared" si="52"/>
        <v>0</v>
      </c>
      <c r="AI161" s="182">
        <f t="shared" si="53"/>
        <v>0</v>
      </c>
      <c r="AJ161" s="14"/>
      <c r="AK161" s="6">
        <f t="shared" si="54"/>
        <v>0</v>
      </c>
      <c r="AL161" s="163"/>
      <c r="AM161" s="12" t="str">
        <f>IF(O161=""," ",VLOOKUP(C161,'Ceiling - Project impl.'!$A$1:$F$202,5,FALSE))</f>
        <v xml:space="preserve"> </v>
      </c>
      <c r="AN161" s="13">
        <f t="shared" si="55"/>
        <v>0</v>
      </c>
      <c r="AO161" s="182">
        <f t="shared" si="56"/>
        <v>0</v>
      </c>
      <c r="AP161" s="14"/>
      <c r="AQ161" s="6">
        <f t="shared" si="57"/>
        <v>0</v>
      </c>
      <c r="AR161" s="163"/>
      <c r="AS161" s="12" t="str">
        <f>IF(S161=""," ",VLOOKUP(C161,'Ceiling - Project impl.'!$A$1:$F$202,6,FALSE))</f>
        <v xml:space="preserve"> </v>
      </c>
      <c r="AT161" s="13">
        <f t="shared" si="58"/>
        <v>0</v>
      </c>
      <c r="AU161" s="182">
        <f t="shared" si="59"/>
        <v>0</v>
      </c>
      <c r="AV161" s="136">
        <f t="shared" si="60"/>
        <v>0</v>
      </c>
      <c r="AW161" s="15">
        <f t="shared" si="61"/>
        <v>0</v>
      </c>
      <c r="AX161" s="183">
        <f t="shared" si="62"/>
        <v>0</v>
      </c>
      <c r="AY161" s="388"/>
      <c r="AZ161" s="388"/>
      <c r="BA161" s="388"/>
    </row>
    <row r="162" spans="1:53" x14ac:dyDescent="0.3">
      <c r="A162" s="71"/>
      <c r="B162" s="11" t="str">
        <f>IF(A162="","",VLOOKUP(A162,'II.Distribution of grant'!$A$6:$E$45,2,FALSE))</f>
        <v/>
      </c>
      <c r="C162" s="11" t="str">
        <f>IF(A162="","",VLOOKUP(A162,'II.Distribution of grant'!$A$6:$E$45,4,FALSE))</f>
        <v/>
      </c>
      <c r="D162" s="11" t="str">
        <f>IF(A162=""," ",VLOOKUP(C162,'Ceiling - Project impl.'!$A$1:$F$202,2,FALSE))</f>
        <v xml:space="preserve"> </v>
      </c>
      <c r="E162" s="6"/>
      <c r="F162" s="6"/>
      <c r="G162" s="6"/>
      <c r="H162" s="12" t="str">
        <f>IF(G162=""," ",VLOOKUP(C162,'Ceiling - Project impl.'!$A$1:$F$202,3,FALSE))</f>
        <v xml:space="preserve"> </v>
      </c>
      <c r="I162" s="13">
        <f t="shared" si="42"/>
        <v>0</v>
      </c>
      <c r="J162" s="14"/>
      <c r="K162" s="6"/>
      <c r="L162" s="12" t="str">
        <f>IF(K162=""," ",VLOOKUP(C162,'Ceiling - Project impl.'!$A$1:$F$202,4,FALSE))</f>
        <v xml:space="preserve"> </v>
      </c>
      <c r="M162" s="13">
        <f t="shared" si="43"/>
        <v>0</v>
      </c>
      <c r="N162" s="14"/>
      <c r="O162" s="6"/>
      <c r="P162" s="12" t="str">
        <f>IF(O162=""," ",VLOOKUP(C162,'Ceiling - Project impl.'!$A$1:$F$202,5,FALSE))</f>
        <v xml:space="preserve"> </v>
      </c>
      <c r="Q162" s="13">
        <f t="shared" si="44"/>
        <v>0</v>
      </c>
      <c r="R162" s="14"/>
      <c r="S162" s="6"/>
      <c r="T162" s="12" t="str">
        <f>IF(S162=""," ",VLOOKUP(C162,'Ceiling - Project impl.'!$A$1:$F$202,6,FALSE))</f>
        <v xml:space="preserve"> </v>
      </c>
      <c r="U162" s="13">
        <f t="shared" si="45"/>
        <v>0</v>
      </c>
      <c r="V162" s="136">
        <f t="shared" si="46"/>
        <v>0</v>
      </c>
      <c r="W162" s="15">
        <f t="shared" si="47"/>
        <v>0</v>
      </c>
      <c r="Y162" s="6">
        <f t="shared" si="48"/>
        <v>0</v>
      </c>
      <c r="Z162" s="163"/>
      <c r="AA162" s="12" t="str">
        <f>IF(G162=""," ",VLOOKUP(C162,'Ceiling - Project impl.'!$A$1:$F$202,3,FALSE))</f>
        <v xml:space="preserve"> </v>
      </c>
      <c r="AB162" s="13">
        <f t="shared" si="49"/>
        <v>0</v>
      </c>
      <c r="AC162" s="182">
        <f t="shared" si="50"/>
        <v>0</v>
      </c>
      <c r="AD162" s="14"/>
      <c r="AE162" s="6">
        <f t="shared" si="51"/>
        <v>0</v>
      </c>
      <c r="AF162" s="163"/>
      <c r="AG162" s="12" t="str">
        <f>IF(K162=""," ",VLOOKUP(C162,'Ceiling - Project impl.'!$A$1:$F$202,4,FALSE))</f>
        <v xml:space="preserve"> </v>
      </c>
      <c r="AH162" s="13">
        <f t="shared" si="52"/>
        <v>0</v>
      </c>
      <c r="AI162" s="182">
        <f t="shared" si="53"/>
        <v>0</v>
      </c>
      <c r="AJ162" s="14"/>
      <c r="AK162" s="6">
        <f t="shared" si="54"/>
        <v>0</v>
      </c>
      <c r="AL162" s="163"/>
      <c r="AM162" s="12" t="str">
        <f>IF(O162=""," ",VLOOKUP(C162,'Ceiling - Project impl.'!$A$1:$F$202,5,FALSE))</f>
        <v xml:space="preserve"> </v>
      </c>
      <c r="AN162" s="13">
        <f t="shared" si="55"/>
        <v>0</v>
      </c>
      <c r="AO162" s="182">
        <f t="shared" si="56"/>
        <v>0</v>
      </c>
      <c r="AP162" s="14"/>
      <c r="AQ162" s="6">
        <f t="shared" si="57"/>
        <v>0</v>
      </c>
      <c r="AR162" s="163"/>
      <c r="AS162" s="12" t="str">
        <f>IF(S162=""," ",VLOOKUP(C162,'Ceiling - Project impl.'!$A$1:$F$202,6,FALSE))</f>
        <v xml:space="preserve"> </v>
      </c>
      <c r="AT162" s="13">
        <f t="shared" si="58"/>
        <v>0</v>
      </c>
      <c r="AU162" s="182">
        <f t="shared" si="59"/>
        <v>0</v>
      </c>
      <c r="AV162" s="136">
        <f t="shared" si="60"/>
        <v>0</v>
      </c>
      <c r="AW162" s="15">
        <f t="shared" si="61"/>
        <v>0</v>
      </c>
      <c r="AX162" s="183">
        <f t="shared" si="62"/>
        <v>0</v>
      </c>
      <c r="AY162" s="388"/>
      <c r="AZ162" s="388"/>
      <c r="BA162" s="388"/>
    </row>
    <row r="163" spans="1:53" x14ac:dyDescent="0.3">
      <c r="A163" s="71"/>
      <c r="B163" s="11" t="str">
        <f>IF(A163="","",VLOOKUP(A163,'II.Distribution of grant'!$A$6:$E$45,2,FALSE))</f>
        <v/>
      </c>
      <c r="C163" s="11" t="str">
        <f>IF(A163="","",VLOOKUP(A163,'II.Distribution of grant'!$A$6:$E$45,4,FALSE))</f>
        <v/>
      </c>
      <c r="D163" s="11" t="str">
        <f>IF(A163=""," ",VLOOKUP(C163,'Ceiling - Project impl.'!$A$1:$F$202,2,FALSE))</f>
        <v xml:space="preserve"> </v>
      </c>
      <c r="E163" s="6"/>
      <c r="F163" s="6"/>
      <c r="G163" s="6"/>
      <c r="H163" s="12" t="str">
        <f>IF(G163=""," ",VLOOKUP(C163,'Ceiling - Project impl.'!$A$1:$F$202,3,FALSE))</f>
        <v xml:space="preserve"> </v>
      </c>
      <c r="I163" s="13">
        <f t="shared" si="42"/>
        <v>0</v>
      </c>
      <c r="J163" s="14"/>
      <c r="K163" s="6"/>
      <c r="L163" s="12" t="str">
        <f>IF(K163=""," ",VLOOKUP(C163,'Ceiling - Project impl.'!$A$1:$F$202,4,FALSE))</f>
        <v xml:space="preserve"> </v>
      </c>
      <c r="M163" s="13">
        <f t="shared" si="43"/>
        <v>0</v>
      </c>
      <c r="N163" s="14"/>
      <c r="O163" s="6"/>
      <c r="P163" s="12" t="str">
        <f>IF(O163=""," ",VLOOKUP(C163,'Ceiling - Project impl.'!$A$1:$F$202,5,FALSE))</f>
        <v xml:space="preserve"> </v>
      </c>
      <c r="Q163" s="13">
        <f t="shared" si="44"/>
        <v>0</v>
      </c>
      <c r="R163" s="14"/>
      <c r="S163" s="6"/>
      <c r="T163" s="12" t="str">
        <f>IF(S163=""," ",VLOOKUP(C163,'Ceiling - Project impl.'!$A$1:$F$202,6,FALSE))</f>
        <v xml:space="preserve"> </v>
      </c>
      <c r="U163" s="13">
        <f t="shared" si="45"/>
        <v>0</v>
      </c>
      <c r="V163" s="136">
        <f t="shared" si="46"/>
        <v>0</v>
      </c>
      <c r="W163" s="15">
        <f t="shared" si="47"/>
        <v>0</v>
      </c>
      <c r="Y163" s="6">
        <f t="shared" si="48"/>
        <v>0</v>
      </c>
      <c r="Z163" s="163"/>
      <c r="AA163" s="12" t="str">
        <f>IF(G163=""," ",VLOOKUP(C163,'Ceiling - Project impl.'!$A$1:$F$202,3,FALSE))</f>
        <v xml:space="preserve"> </v>
      </c>
      <c r="AB163" s="13">
        <f t="shared" si="49"/>
        <v>0</v>
      </c>
      <c r="AC163" s="182">
        <f t="shared" si="50"/>
        <v>0</v>
      </c>
      <c r="AD163" s="14"/>
      <c r="AE163" s="6">
        <f t="shared" si="51"/>
        <v>0</v>
      </c>
      <c r="AF163" s="163"/>
      <c r="AG163" s="12" t="str">
        <f>IF(K163=""," ",VLOOKUP(C163,'Ceiling - Project impl.'!$A$1:$F$202,4,FALSE))</f>
        <v xml:space="preserve"> </v>
      </c>
      <c r="AH163" s="13">
        <f t="shared" si="52"/>
        <v>0</v>
      </c>
      <c r="AI163" s="182">
        <f t="shared" si="53"/>
        <v>0</v>
      </c>
      <c r="AJ163" s="14"/>
      <c r="AK163" s="6">
        <f t="shared" si="54"/>
        <v>0</v>
      </c>
      <c r="AL163" s="163"/>
      <c r="AM163" s="12" t="str">
        <f>IF(O163=""," ",VLOOKUP(C163,'Ceiling - Project impl.'!$A$1:$F$202,5,FALSE))</f>
        <v xml:space="preserve"> </v>
      </c>
      <c r="AN163" s="13">
        <f t="shared" si="55"/>
        <v>0</v>
      </c>
      <c r="AO163" s="182">
        <f t="shared" si="56"/>
        <v>0</v>
      </c>
      <c r="AP163" s="14"/>
      <c r="AQ163" s="6">
        <f t="shared" si="57"/>
        <v>0</v>
      </c>
      <c r="AR163" s="163"/>
      <c r="AS163" s="12" t="str">
        <f>IF(S163=""," ",VLOOKUP(C163,'Ceiling - Project impl.'!$A$1:$F$202,6,FALSE))</f>
        <v xml:space="preserve"> </v>
      </c>
      <c r="AT163" s="13">
        <f t="shared" si="58"/>
        <v>0</v>
      </c>
      <c r="AU163" s="182">
        <f t="shared" si="59"/>
        <v>0</v>
      </c>
      <c r="AV163" s="136">
        <f t="shared" si="60"/>
        <v>0</v>
      </c>
      <c r="AW163" s="15">
        <f t="shared" si="61"/>
        <v>0</v>
      </c>
      <c r="AX163" s="183">
        <f t="shared" si="62"/>
        <v>0</v>
      </c>
      <c r="AY163" s="388"/>
      <c r="AZ163" s="388"/>
      <c r="BA163" s="388"/>
    </row>
    <row r="164" spans="1:53" x14ac:dyDescent="0.3">
      <c r="A164" s="71"/>
      <c r="B164" s="11" t="str">
        <f>IF(A164="","",VLOOKUP(A164,'II.Distribution of grant'!$A$6:$E$45,2,FALSE))</f>
        <v/>
      </c>
      <c r="C164" s="11" t="str">
        <f>IF(A164="","",VLOOKUP(A164,'II.Distribution of grant'!$A$6:$E$45,4,FALSE))</f>
        <v/>
      </c>
      <c r="D164" s="11" t="str">
        <f>IF(A164=""," ",VLOOKUP(C164,'Ceiling - Project impl.'!$A$1:$F$202,2,FALSE))</f>
        <v xml:space="preserve"> </v>
      </c>
      <c r="E164" s="6"/>
      <c r="F164" s="6"/>
      <c r="G164" s="6"/>
      <c r="H164" s="12" t="str">
        <f>IF(G164=""," ",VLOOKUP(C164,'Ceiling - Project impl.'!$A$1:$F$202,3,FALSE))</f>
        <v xml:space="preserve"> </v>
      </c>
      <c r="I164" s="13">
        <f t="shared" si="42"/>
        <v>0</v>
      </c>
      <c r="J164" s="14"/>
      <c r="K164" s="6"/>
      <c r="L164" s="12" t="str">
        <f>IF(K164=""," ",VLOOKUP(C164,'Ceiling - Project impl.'!$A$1:$F$202,4,FALSE))</f>
        <v xml:space="preserve"> </v>
      </c>
      <c r="M164" s="13">
        <f t="shared" si="43"/>
        <v>0</v>
      </c>
      <c r="N164" s="14"/>
      <c r="O164" s="6"/>
      <c r="P164" s="12" t="str">
        <f>IF(O164=""," ",VLOOKUP(C164,'Ceiling - Project impl.'!$A$1:$F$202,5,FALSE))</f>
        <v xml:space="preserve"> </v>
      </c>
      <c r="Q164" s="13">
        <f t="shared" si="44"/>
        <v>0</v>
      </c>
      <c r="R164" s="14"/>
      <c r="S164" s="6"/>
      <c r="T164" s="12" t="str">
        <f>IF(S164=""," ",VLOOKUP(C164,'Ceiling - Project impl.'!$A$1:$F$202,6,FALSE))</f>
        <v xml:space="preserve"> </v>
      </c>
      <c r="U164" s="13">
        <f t="shared" si="45"/>
        <v>0</v>
      </c>
      <c r="V164" s="136">
        <f t="shared" si="46"/>
        <v>0</v>
      </c>
      <c r="W164" s="15">
        <f t="shared" si="47"/>
        <v>0</v>
      </c>
      <c r="Y164" s="6">
        <f t="shared" si="48"/>
        <v>0</v>
      </c>
      <c r="Z164" s="163"/>
      <c r="AA164" s="12" t="str">
        <f>IF(G164=""," ",VLOOKUP(C164,'Ceiling - Project impl.'!$A$1:$F$202,3,FALSE))</f>
        <v xml:space="preserve"> </v>
      </c>
      <c r="AB164" s="13">
        <f t="shared" si="49"/>
        <v>0</v>
      </c>
      <c r="AC164" s="182">
        <f t="shared" si="50"/>
        <v>0</v>
      </c>
      <c r="AD164" s="14"/>
      <c r="AE164" s="6">
        <f t="shared" si="51"/>
        <v>0</v>
      </c>
      <c r="AF164" s="163"/>
      <c r="AG164" s="12" t="str">
        <f>IF(K164=""," ",VLOOKUP(C164,'Ceiling - Project impl.'!$A$1:$F$202,4,FALSE))</f>
        <v xml:space="preserve"> </v>
      </c>
      <c r="AH164" s="13">
        <f t="shared" si="52"/>
        <v>0</v>
      </c>
      <c r="AI164" s="182">
        <f t="shared" si="53"/>
        <v>0</v>
      </c>
      <c r="AJ164" s="14"/>
      <c r="AK164" s="6">
        <f t="shared" si="54"/>
        <v>0</v>
      </c>
      <c r="AL164" s="163"/>
      <c r="AM164" s="12" t="str">
        <f>IF(O164=""," ",VLOOKUP(C164,'Ceiling - Project impl.'!$A$1:$F$202,5,FALSE))</f>
        <v xml:space="preserve"> </v>
      </c>
      <c r="AN164" s="13">
        <f t="shared" si="55"/>
        <v>0</v>
      </c>
      <c r="AO164" s="182">
        <f t="shared" si="56"/>
        <v>0</v>
      </c>
      <c r="AP164" s="14"/>
      <c r="AQ164" s="6">
        <f t="shared" si="57"/>
        <v>0</v>
      </c>
      <c r="AR164" s="163"/>
      <c r="AS164" s="12" t="str">
        <f>IF(S164=""," ",VLOOKUP(C164,'Ceiling - Project impl.'!$A$1:$F$202,6,FALSE))</f>
        <v xml:space="preserve"> </v>
      </c>
      <c r="AT164" s="13">
        <f t="shared" si="58"/>
        <v>0</v>
      </c>
      <c r="AU164" s="182">
        <f t="shared" si="59"/>
        <v>0</v>
      </c>
      <c r="AV164" s="136">
        <f t="shared" si="60"/>
        <v>0</v>
      </c>
      <c r="AW164" s="15">
        <f t="shared" si="61"/>
        <v>0</v>
      </c>
      <c r="AX164" s="183">
        <f t="shared" si="62"/>
        <v>0</v>
      </c>
      <c r="AY164" s="388"/>
      <c r="AZ164" s="388"/>
      <c r="BA164" s="388"/>
    </row>
    <row r="165" spans="1:53" x14ac:dyDescent="0.3">
      <c r="A165" s="71"/>
      <c r="B165" s="11" t="str">
        <f>IF(A165="","",VLOOKUP(A165,'II.Distribution of grant'!$A$6:$E$45,2,FALSE))</f>
        <v/>
      </c>
      <c r="C165" s="11" t="str">
        <f>IF(A165="","",VLOOKUP(A165,'II.Distribution of grant'!$A$6:$E$45,4,FALSE))</f>
        <v/>
      </c>
      <c r="D165" s="11" t="str">
        <f>IF(A165=""," ",VLOOKUP(C165,'Ceiling - Project impl.'!$A$1:$F$202,2,FALSE))</f>
        <v xml:space="preserve"> </v>
      </c>
      <c r="E165" s="6"/>
      <c r="F165" s="6"/>
      <c r="G165" s="6"/>
      <c r="H165" s="12" t="str">
        <f>IF(G165=""," ",VLOOKUP(C165,'Ceiling - Project impl.'!$A$1:$F$202,3,FALSE))</f>
        <v xml:space="preserve"> </v>
      </c>
      <c r="I165" s="13">
        <f t="shared" si="42"/>
        <v>0</v>
      </c>
      <c r="J165" s="14"/>
      <c r="K165" s="6"/>
      <c r="L165" s="12" t="str">
        <f>IF(K165=""," ",VLOOKUP(C165,'Ceiling - Project impl.'!$A$1:$F$202,4,FALSE))</f>
        <v xml:space="preserve"> </v>
      </c>
      <c r="M165" s="13">
        <f t="shared" si="43"/>
        <v>0</v>
      </c>
      <c r="N165" s="14"/>
      <c r="O165" s="6"/>
      <c r="P165" s="12" t="str">
        <f>IF(O165=""," ",VLOOKUP(C165,'Ceiling - Project impl.'!$A$1:$F$202,5,FALSE))</f>
        <v xml:space="preserve"> </v>
      </c>
      <c r="Q165" s="13">
        <f t="shared" si="44"/>
        <v>0</v>
      </c>
      <c r="R165" s="14"/>
      <c r="S165" s="6"/>
      <c r="T165" s="12" t="str">
        <f>IF(S165=""," ",VLOOKUP(C165,'Ceiling - Project impl.'!$A$1:$F$202,6,FALSE))</f>
        <v xml:space="preserve"> </v>
      </c>
      <c r="U165" s="13">
        <f t="shared" si="45"/>
        <v>0</v>
      </c>
      <c r="V165" s="136">
        <f t="shared" si="46"/>
        <v>0</v>
      </c>
      <c r="W165" s="15">
        <f t="shared" si="47"/>
        <v>0</v>
      </c>
      <c r="Y165" s="6">
        <f t="shared" si="48"/>
        <v>0</v>
      </c>
      <c r="Z165" s="163"/>
      <c r="AA165" s="12" t="str">
        <f>IF(G165=""," ",VLOOKUP(C165,'Ceiling - Project impl.'!$A$1:$F$202,3,FALSE))</f>
        <v xml:space="preserve"> </v>
      </c>
      <c r="AB165" s="13">
        <f t="shared" si="49"/>
        <v>0</v>
      </c>
      <c r="AC165" s="182">
        <f t="shared" si="50"/>
        <v>0</v>
      </c>
      <c r="AD165" s="14"/>
      <c r="AE165" s="6">
        <f t="shared" si="51"/>
        <v>0</v>
      </c>
      <c r="AF165" s="163"/>
      <c r="AG165" s="12" t="str">
        <f>IF(K165=""," ",VLOOKUP(C165,'Ceiling - Project impl.'!$A$1:$F$202,4,FALSE))</f>
        <v xml:space="preserve"> </v>
      </c>
      <c r="AH165" s="13">
        <f t="shared" si="52"/>
        <v>0</v>
      </c>
      <c r="AI165" s="182">
        <f t="shared" si="53"/>
        <v>0</v>
      </c>
      <c r="AJ165" s="14"/>
      <c r="AK165" s="6">
        <f t="shared" si="54"/>
        <v>0</v>
      </c>
      <c r="AL165" s="163"/>
      <c r="AM165" s="12" t="str">
        <f>IF(O165=""," ",VLOOKUP(C165,'Ceiling - Project impl.'!$A$1:$F$202,5,FALSE))</f>
        <v xml:space="preserve"> </v>
      </c>
      <c r="AN165" s="13">
        <f t="shared" si="55"/>
        <v>0</v>
      </c>
      <c r="AO165" s="182">
        <f t="shared" si="56"/>
        <v>0</v>
      </c>
      <c r="AP165" s="14"/>
      <c r="AQ165" s="6">
        <f t="shared" si="57"/>
        <v>0</v>
      </c>
      <c r="AR165" s="163"/>
      <c r="AS165" s="12" t="str">
        <f>IF(S165=""," ",VLOOKUP(C165,'Ceiling - Project impl.'!$A$1:$F$202,6,FALSE))</f>
        <v xml:space="preserve"> </v>
      </c>
      <c r="AT165" s="13">
        <f t="shared" si="58"/>
        <v>0</v>
      </c>
      <c r="AU165" s="182">
        <f t="shared" si="59"/>
        <v>0</v>
      </c>
      <c r="AV165" s="136">
        <f t="shared" si="60"/>
        <v>0</v>
      </c>
      <c r="AW165" s="15">
        <f t="shared" si="61"/>
        <v>0</v>
      </c>
      <c r="AX165" s="183">
        <f t="shared" si="62"/>
        <v>0</v>
      </c>
      <c r="AY165" s="388"/>
      <c r="AZ165" s="388"/>
      <c r="BA165" s="388"/>
    </row>
    <row r="166" spans="1:53" x14ac:dyDescent="0.3">
      <c r="A166" s="71"/>
      <c r="B166" s="11" t="str">
        <f>IF(A166="","",VLOOKUP(A166,'II.Distribution of grant'!$A$6:$E$45,2,FALSE))</f>
        <v/>
      </c>
      <c r="C166" s="11" t="str">
        <f>IF(A166="","",VLOOKUP(A166,'II.Distribution of grant'!$A$6:$E$45,4,FALSE))</f>
        <v/>
      </c>
      <c r="D166" s="11" t="str">
        <f>IF(A166=""," ",VLOOKUP(C166,'Ceiling - Project impl.'!$A$1:$F$202,2,FALSE))</f>
        <v xml:space="preserve"> </v>
      </c>
      <c r="E166" s="6"/>
      <c r="F166" s="6"/>
      <c r="G166" s="6"/>
      <c r="H166" s="12" t="str">
        <f>IF(G166=""," ",VLOOKUP(C166,'Ceiling - Project impl.'!$A$1:$F$202,3,FALSE))</f>
        <v xml:space="preserve"> </v>
      </c>
      <c r="I166" s="13">
        <f t="shared" si="42"/>
        <v>0</v>
      </c>
      <c r="J166" s="14"/>
      <c r="K166" s="6"/>
      <c r="L166" s="12" t="str">
        <f>IF(K166=""," ",VLOOKUP(C166,'Ceiling - Project impl.'!$A$1:$F$202,4,FALSE))</f>
        <v xml:space="preserve"> </v>
      </c>
      <c r="M166" s="13">
        <f t="shared" si="43"/>
        <v>0</v>
      </c>
      <c r="N166" s="14"/>
      <c r="O166" s="6"/>
      <c r="P166" s="12" t="str">
        <f>IF(O166=""," ",VLOOKUP(C166,'Ceiling - Project impl.'!$A$1:$F$202,5,FALSE))</f>
        <v xml:space="preserve"> </v>
      </c>
      <c r="Q166" s="13">
        <f t="shared" si="44"/>
        <v>0</v>
      </c>
      <c r="R166" s="14"/>
      <c r="S166" s="6"/>
      <c r="T166" s="12" t="str">
        <f>IF(S166=""," ",VLOOKUP(C166,'Ceiling - Project impl.'!$A$1:$F$202,6,FALSE))</f>
        <v xml:space="preserve"> </v>
      </c>
      <c r="U166" s="13">
        <f t="shared" si="45"/>
        <v>0</v>
      </c>
      <c r="V166" s="136">
        <f t="shared" si="46"/>
        <v>0</v>
      </c>
      <c r="W166" s="15">
        <f t="shared" si="47"/>
        <v>0</v>
      </c>
      <c r="Y166" s="6">
        <f t="shared" si="48"/>
        <v>0</v>
      </c>
      <c r="Z166" s="163"/>
      <c r="AA166" s="12" t="str">
        <f>IF(G166=""," ",VLOOKUP(C166,'Ceiling - Project impl.'!$A$1:$F$202,3,FALSE))</f>
        <v xml:space="preserve"> </v>
      </c>
      <c r="AB166" s="13">
        <f t="shared" si="49"/>
        <v>0</v>
      </c>
      <c r="AC166" s="182">
        <f t="shared" si="50"/>
        <v>0</v>
      </c>
      <c r="AD166" s="14"/>
      <c r="AE166" s="6">
        <f t="shared" si="51"/>
        <v>0</v>
      </c>
      <c r="AF166" s="163"/>
      <c r="AG166" s="12" t="str">
        <f>IF(K166=""," ",VLOOKUP(C166,'Ceiling - Project impl.'!$A$1:$F$202,4,FALSE))</f>
        <v xml:space="preserve"> </v>
      </c>
      <c r="AH166" s="13">
        <f t="shared" si="52"/>
        <v>0</v>
      </c>
      <c r="AI166" s="182">
        <f t="shared" si="53"/>
        <v>0</v>
      </c>
      <c r="AJ166" s="14"/>
      <c r="AK166" s="6">
        <f t="shared" si="54"/>
        <v>0</v>
      </c>
      <c r="AL166" s="163"/>
      <c r="AM166" s="12" t="str">
        <f>IF(O166=""," ",VLOOKUP(C166,'Ceiling - Project impl.'!$A$1:$F$202,5,FALSE))</f>
        <v xml:space="preserve"> </v>
      </c>
      <c r="AN166" s="13">
        <f t="shared" si="55"/>
        <v>0</v>
      </c>
      <c r="AO166" s="182">
        <f t="shared" si="56"/>
        <v>0</v>
      </c>
      <c r="AP166" s="14"/>
      <c r="AQ166" s="6">
        <f t="shared" si="57"/>
        <v>0</v>
      </c>
      <c r="AR166" s="163"/>
      <c r="AS166" s="12" t="str">
        <f>IF(S166=""," ",VLOOKUP(C166,'Ceiling - Project impl.'!$A$1:$F$202,6,FALSE))</f>
        <v xml:space="preserve"> </v>
      </c>
      <c r="AT166" s="13">
        <f t="shared" si="58"/>
        <v>0</v>
      </c>
      <c r="AU166" s="182">
        <f t="shared" si="59"/>
        <v>0</v>
      </c>
      <c r="AV166" s="136">
        <f t="shared" si="60"/>
        <v>0</v>
      </c>
      <c r="AW166" s="15">
        <f t="shared" si="61"/>
        <v>0</v>
      </c>
      <c r="AX166" s="183">
        <f t="shared" si="62"/>
        <v>0</v>
      </c>
      <c r="AY166" s="388"/>
      <c r="AZ166" s="388"/>
      <c r="BA166" s="388"/>
    </row>
    <row r="167" spans="1:53" x14ac:dyDescent="0.3">
      <c r="A167" s="71"/>
      <c r="B167" s="11" t="str">
        <f>IF(A167="","",VLOOKUP(A167,'II.Distribution of grant'!$A$6:$E$45,2,FALSE))</f>
        <v/>
      </c>
      <c r="C167" s="11" t="str">
        <f>IF(A167="","",VLOOKUP(A167,'II.Distribution of grant'!$A$6:$E$45,4,FALSE))</f>
        <v/>
      </c>
      <c r="D167" s="11" t="str">
        <f>IF(A167=""," ",VLOOKUP(C167,'Ceiling - Project impl.'!$A$1:$F$202,2,FALSE))</f>
        <v xml:space="preserve"> </v>
      </c>
      <c r="E167" s="6"/>
      <c r="F167" s="6"/>
      <c r="G167" s="6"/>
      <c r="H167" s="12" t="str">
        <f>IF(G167=""," ",VLOOKUP(C167,'Ceiling - Project impl.'!$A$1:$F$202,3,FALSE))</f>
        <v xml:space="preserve"> </v>
      </c>
      <c r="I167" s="13">
        <f t="shared" si="42"/>
        <v>0</v>
      </c>
      <c r="J167" s="14"/>
      <c r="K167" s="6"/>
      <c r="L167" s="12" t="str">
        <f>IF(K167=""," ",VLOOKUP(C167,'Ceiling - Project impl.'!$A$1:$F$202,4,FALSE))</f>
        <v xml:space="preserve"> </v>
      </c>
      <c r="M167" s="13">
        <f t="shared" si="43"/>
        <v>0</v>
      </c>
      <c r="N167" s="14"/>
      <c r="O167" s="6"/>
      <c r="P167" s="12" t="str">
        <f>IF(O167=""," ",VLOOKUP(C167,'Ceiling - Project impl.'!$A$1:$F$202,5,FALSE))</f>
        <v xml:space="preserve"> </v>
      </c>
      <c r="Q167" s="13">
        <f t="shared" si="44"/>
        <v>0</v>
      </c>
      <c r="R167" s="14"/>
      <c r="S167" s="6"/>
      <c r="T167" s="12" t="str">
        <f>IF(S167=""," ",VLOOKUP(C167,'Ceiling - Project impl.'!$A$1:$F$202,6,FALSE))</f>
        <v xml:space="preserve"> </v>
      </c>
      <c r="U167" s="13">
        <f t="shared" si="45"/>
        <v>0</v>
      </c>
      <c r="V167" s="136">
        <f t="shared" si="46"/>
        <v>0</v>
      </c>
      <c r="W167" s="15">
        <f t="shared" si="47"/>
        <v>0</v>
      </c>
      <c r="Y167" s="6">
        <f t="shared" si="48"/>
        <v>0</v>
      </c>
      <c r="Z167" s="163"/>
      <c r="AA167" s="12" t="str">
        <f>IF(G167=""," ",VLOOKUP(C167,'Ceiling - Project impl.'!$A$1:$F$202,3,FALSE))</f>
        <v xml:space="preserve"> </v>
      </c>
      <c r="AB167" s="13">
        <f t="shared" si="49"/>
        <v>0</v>
      </c>
      <c r="AC167" s="182">
        <f t="shared" si="50"/>
        <v>0</v>
      </c>
      <c r="AD167" s="14"/>
      <c r="AE167" s="6">
        <f t="shared" si="51"/>
        <v>0</v>
      </c>
      <c r="AF167" s="163"/>
      <c r="AG167" s="12" t="str">
        <f>IF(K167=""," ",VLOOKUP(C167,'Ceiling - Project impl.'!$A$1:$F$202,4,FALSE))</f>
        <v xml:space="preserve"> </v>
      </c>
      <c r="AH167" s="13">
        <f t="shared" si="52"/>
        <v>0</v>
      </c>
      <c r="AI167" s="182">
        <f t="shared" si="53"/>
        <v>0</v>
      </c>
      <c r="AJ167" s="14"/>
      <c r="AK167" s="6">
        <f t="shared" si="54"/>
        <v>0</v>
      </c>
      <c r="AL167" s="163"/>
      <c r="AM167" s="12" t="str">
        <f>IF(O167=""," ",VLOOKUP(C167,'Ceiling - Project impl.'!$A$1:$F$202,5,FALSE))</f>
        <v xml:space="preserve"> </v>
      </c>
      <c r="AN167" s="13">
        <f t="shared" si="55"/>
        <v>0</v>
      </c>
      <c r="AO167" s="182">
        <f t="shared" si="56"/>
        <v>0</v>
      </c>
      <c r="AP167" s="14"/>
      <c r="AQ167" s="6">
        <f t="shared" si="57"/>
        <v>0</v>
      </c>
      <c r="AR167" s="163"/>
      <c r="AS167" s="12" t="str">
        <f>IF(S167=""," ",VLOOKUP(C167,'Ceiling - Project impl.'!$A$1:$F$202,6,FALSE))</f>
        <v xml:space="preserve"> </v>
      </c>
      <c r="AT167" s="13">
        <f t="shared" si="58"/>
        <v>0</v>
      </c>
      <c r="AU167" s="182">
        <f t="shared" si="59"/>
        <v>0</v>
      </c>
      <c r="AV167" s="136">
        <f t="shared" si="60"/>
        <v>0</v>
      </c>
      <c r="AW167" s="15">
        <f t="shared" si="61"/>
        <v>0</v>
      </c>
      <c r="AX167" s="183">
        <f t="shared" si="62"/>
        <v>0</v>
      </c>
      <c r="AY167" s="388"/>
      <c r="AZ167" s="388"/>
      <c r="BA167" s="388"/>
    </row>
    <row r="168" spans="1:53" x14ac:dyDescent="0.3">
      <c r="A168" s="71"/>
      <c r="B168" s="11" t="str">
        <f>IF(A168="","",VLOOKUP(A168,'II.Distribution of grant'!$A$6:$E$45,2,FALSE))</f>
        <v/>
      </c>
      <c r="C168" s="11" t="str">
        <f>IF(A168="","",VLOOKUP(A168,'II.Distribution of grant'!$A$6:$E$45,4,FALSE))</f>
        <v/>
      </c>
      <c r="D168" s="11" t="str">
        <f>IF(A168=""," ",VLOOKUP(C168,'Ceiling - Project impl.'!$A$1:$F$202,2,FALSE))</f>
        <v xml:space="preserve"> </v>
      </c>
      <c r="E168" s="6"/>
      <c r="F168" s="6"/>
      <c r="G168" s="6"/>
      <c r="H168" s="12" t="str">
        <f>IF(G168=""," ",VLOOKUP(C168,'Ceiling - Project impl.'!$A$1:$F$202,3,FALSE))</f>
        <v xml:space="preserve"> </v>
      </c>
      <c r="I168" s="13">
        <f t="shared" si="42"/>
        <v>0</v>
      </c>
      <c r="J168" s="14"/>
      <c r="K168" s="6"/>
      <c r="L168" s="12" t="str">
        <f>IF(K168=""," ",VLOOKUP(C168,'Ceiling - Project impl.'!$A$1:$F$202,4,FALSE))</f>
        <v xml:space="preserve"> </v>
      </c>
      <c r="M168" s="13">
        <f t="shared" si="43"/>
        <v>0</v>
      </c>
      <c r="N168" s="14"/>
      <c r="O168" s="6"/>
      <c r="P168" s="12" t="str">
        <f>IF(O168=""," ",VLOOKUP(C168,'Ceiling - Project impl.'!$A$1:$F$202,5,FALSE))</f>
        <v xml:space="preserve"> </v>
      </c>
      <c r="Q168" s="13">
        <f t="shared" si="44"/>
        <v>0</v>
      </c>
      <c r="R168" s="14"/>
      <c r="S168" s="6"/>
      <c r="T168" s="12" t="str">
        <f>IF(S168=""," ",VLOOKUP(C168,'Ceiling - Project impl.'!$A$1:$F$202,6,FALSE))</f>
        <v xml:space="preserve"> </v>
      </c>
      <c r="U168" s="13">
        <f t="shared" si="45"/>
        <v>0</v>
      </c>
      <c r="V168" s="136">
        <f t="shared" si="46"/>
        <v>0</v>
      </c>
      <c r="W168" s="15">
        <f t="shared" si="47"/>
        <v>0</v>
      </c>
      <c r="Y168" s="6">
        <f t="shared" si="48"/>
        <v>0</v>
      </c>
      <c r="Z168" s="163"/>
      <c r="AA168" s="12" t="str">
        <f>IF(G168=""," ",VLOOKUP(C168,'Ceiling - Project impl.'!$A$1:$F$202,3,FALSE))</f>
        <v xml:space="preserve"> </v>
      </c>
      <c r="AB168" s="13">
        <f t="shared" si="49"/>
        <v>0</v>
      </c>
      <c r="AC168" s="182">
        <f t="shared" si="50"/>
        <v>0</v>
      </c>
      <c r="AD168" s="14"/>
      <c r="AE168" s="6">
        <f t="shared" si="51"/>
        <v>0</v>
      </c>
      <c r="AF168" s="163"/>
      <c r="AG168" s="12" t="str">
        <f>IF(K168=""," ",VLOOKUP(C168,'Ceiling - Project impl.'!$A$1:$F$202,4,FALSE))</f>
        <v xml:space="preserve"> </v>
      </c>
      <c r="AH168" s="13">
        <f t="shared" si="52"/>
        <v>0</v>
      </c>
      <c r="AI168" s="182">
        <f t="shared" si="53"/>
        <v>0</v>
      </c>
      <c r="AJ168" s="14"/>
      <c r="AK168" s="6">
        <f t="shared" si="54"/>
        <v>0</v>
      </c>
      <c r="AL168" s="163"/>
      <c r="AM168" s="12" t="str">
        <f>IF(O168=""," ",VLOOKUP(C168,'Ceiling - Project impl.'!$A$1:$F$202,5,FALSE))</f>
        <v xml:space="preserve"> </v>
      </c>
      <c r="AN168" s="13">
        <f t="shared" si="55"/>
        <v>0</v>
      </c>
      <c r="AO168" s="182">
        <f t="shared" si="56"/>
        <v>0</v>
      </c>
      <c r="AP168" s="14"/>
      <c r="AQ168" s="6">
        <f t="shared" si="57"/>
        <v>0</v>
      </c>
      <c r="AR168" s="163"/>
      <c r="AS168" s="12" t="str">
        <f>IF(S168=""," ",VLOOKUP(C168,'Ceiling - Project impl.'!$A$1:$F$202,6,FALSE))</f>
        <v xml:space="preserve"> </v>
      </c>
      <c r="AT168" s="13">
        <f t="shared" si="58"/>
        <v>0</v>
      </c>
      <c r="AU168" s="182">
        <f t="shared" si="59"/>
        <v>0</v>
      </c>
      <c r="AV168" s="136">
        <f t="shared" si="60"/>
        <v>0</v>
      </c>
      <c r="AW168" s="15">
        <f t="shared" si="61"/>
        <v>0</v>
      </c>
      <c r="AX168" s="183">
        <f t="shared" si="62"/>
        <v>0</v>
      </c>
      <c r="AY168" s="388"/>
      <c r="AZ168" s="388"/>
      <c r="BA168" s="388"/>
    </row>
    <row r="169" spans="1:53" x14ac:dyDescent="0.3">
      <c r="A169" s="71"/>
      <c r="B169" s="11" t="str">
        <f>IF(A169="","",VLOOKUP(A169,'II.Distribution of grant'!$A$6:$E$45,2,FALSE))</f>
        <v/>
      </c>
      <c r="C169" s="11" t="str">
        <f>IF(A169="","",VLOOKUP(A169,'II.Distribution of grant'!$A$6:$E$45,4,FALSE))</f>
        <v/>
      </c>
      <c r="D169" s="11" t="str">
        <f>IF(A169=""," ",VLOOKUP(C169,'Ceiling - Project impl.'!$A$1:$F$202,2,FALSE))</f>
        <v xml:space="preserve"> </v>
      </c>
      <c r="E169" s="6"/>
      <c r="F169" s="6"/>
      <c r="G169" s="6"/>
      <c r="H169" s="12" t="str">
        <f>IF(G169=""," ",VLOOKUP(C169,'Ceiling - Project impl.'!$A$1:$F$202,3,FALSE))</f>
        <v xml:space="preserve"> </v>
      </c>
      <c r="I169" s="13">
        <f t="shared" si="42"/>
        <v>0</v>
      </c>
      <c r="J169" s="14"/>
      <c r="K169" s="6"/>
      <c r="L169" s="12" t="str">
        <f>IF(K169=""," ",VLOOKUP(C169,'Ceiling - Project impl.'!$A$1:$F$202,4,FALSE))</f>
        <v xml:space="preserve"> </v>
      </c>
      <c r="M169" s="13">
        <f t="shared" si="43"/>
        <v>0</v>
      </c>
      <c r="N169" s="14"/>
      <c r="O169" s="6"/>
      <c r="P169" s="12" t="str">
        <f>IF(O169=""," ",VLOOKUP(C169,'Ceiling - Project impl.'!$A$1:$F$202,5,FALSE))</f>
        <v xml:space="preserve"> </v>
      </c>
      <c r="Q169" s="13">
        <f t="shared" si="44"/>
        <v>0</v>
      </c>
      <c r="R169" s="14"/>
      <c r="S169" s="6"/>
      <c r="T169" s="12" t="str">
        <f>IF(S169=""," ",VLOOKUP(C169,'Ceiling - Project impl.'!$A$1:$F$202,6,FALSE))</f>
        <v xml:space="preserve"> </v>
      </c>
      <c r="U169" s="13">
        <f t="shared" si="45"/>
        <v>0</v>
      </c>
      <c r="V169" s="136">
        <f t="shared" si="46"/>
        <v>0</v>
      </c>
      <c r="W169" s="15">
        <f t="shared" si="47"/>
        <v>0</v>
      </c>
      <c r="Y169" s="6">
        <f t="shared" si="48"/>
        <v>0</v>
      </c>
      <c r="Z169" s="163"/>
      <c r="AA169" s="12" t="str">
        <f>IF(G169=""," ",VLOOKUP(C169,'Ceiling - Project impl.'!$A$1:$F$202,3,FALSE))</f>
        <v xml:space="preserve"> </v>
      </c>
      <c r="AB169" s="13">
        <f t="shared" si="49"/>
        <v>0</v>
      </c>
      <c r="AC169" s="182">
        <f t="shared" si="50"/>
        <v>0</v>
      </c>
      <c r="AD169" s="14"/>
      <c r="AE169" s="6">
        <f t="shared" si="51"/>
        <v>0</v>
      </c>
      <c r="AF169" s="163"/>
      <c r="AG169" s="12" t="str">
        <f>IF(K169=""," ",VLOOKUP(C169,'Ceiling - Project impl.'!$A$1:$F$202,4,FALSE))</f>
        <v xml:space="preserve"> </v>
      </c>
      <c r="AH169" s="13">
        <f t="shared" si="52"/>
        <v>0</v>
      </c>
      <c r="AI169" s="182">
        <f t="shared" si="53"/>
        <v>0</v>
      </c>
      <c r="AJ169" s="14"/>
      <c r="AK169" s="6">
        <f t="shared" si="54"/>
        <v>0</v>
      </c>
      <c r="AL169" s="163"/>
      <c r="AM169" s="12" t="str">
        <f>IF(O169=""," ",VLOOKUP(C169,'Ceiling - Project impl.'!$A$1:$F$202,5,FALSE))</f>
        <v xml:space="preserve"> </v>
      </c>
      <c r="AN169" s="13">
        <f t="shared" si="55"/>
        <v>0</v>
      </c>
      <c r="AO169" s="182">
        <f t="shared" si="56"/>
        <v>0</v>
      </c>
      <c r="AP169" s="14"/>
      <c r="AQ169" s="6">
        <f t="shared" si="57"/>
        <v>0</v>
      </c>
      <c r="AR169" s="163"/>
      <c r="AS169" s="12" t="str">
        <f>IF(S169=""," ",VLOOKUP(C169,'Ceiling - Project impl.'!$A$1:$F$202,6,FALSE))</f>
        <v xml:space="preserve"> </v>
      </c>
      <c r="AT169" s="13">
        <f t="shared" si="58"/>
        <v>0</v>
      </c>
      <c r="AU169" s="182">
        <f t="shared" si="59"/>
        <v>0</v>
      </c>
      <c r="AV169" s="136">
        <f t="shared" si="60"/>
        <v>0</v>
      </c>
      <c r="AW169" s="15">
        <f t="shared" si="61"/>
        <v>0</v>
      </c>
      <c r="AX169" s="183">
        <f t="shared" si="62"/>
        <v>0</v>
      </c>
      <c r="AY169" s="388"/>
      <c r="AZ169" s="388"/>
      <c r="BA169" s="388"/>
    </row>
    <row r="170" spans="1:53" x14ac:dyDescent="0.3">
      <c r="A170" s="71"/>
      <c r="B170" s="11" t="str">
        <f>IF(A170="","",VLOOKUP(A170,'II.Distribution of grant'!$A$6:$E$45,2,FALSE))</f>
        <v/>
      </c>
      <c r="C170" s="11" t="str">
        <f>IF(A170="","",VLOOKUP(A170,'II.Distribution of grant'!$A$6:$E$45,4,FALSE))</f>
        <v/>
      </c>
      <c r="D170" s="11" t="str">
        <f>IF(A170=""," ",VLOOKUP(C170,'Ceiling - Project impl.'!$A$1:$F$202,2,FALSE))</f>
        <v xml:space="preserve"> </v>
      </c>
      <c r="E170" s="6"/>
      <c r="F170" s="6"/>
      <c r="G170" s="6"/>
      <c r="H170" s="12" t="str">
        <f>IF(G170=""," ",VLOOKUP(C170,'Ceiling - Project impl.'!$A$1:$F$202,3,FALSE))</f>
        <v xml:space="preserve"> </v>
      </c>
      <c r="I170" s="13">
        <f t="shared" si="42"/>
        <v>0</v>
      </c>
      <c r="J170" s="14"/>
      <c r="K170" s="6"/>
      <c r="L170" s="12" t="str">
        <f>IF(K170=""," ",VLOOKUP(C170,'Ceiling - Project impl.'!$A$1:$F$202,4,FALSE))</f>
        <v xml:space="preserve"> </v>
      </c>
      <c r="M170" s="13">
        <f t="shared" si="43"/>
        <v>0</v>
      </c>
      <c r="N170" s="14"/>
      <c r="O170" s="6"/>
      <c r="P170" s="12" t="str">
        <f>IF(O170=""," ",VLOOKUP(C170,'Ceiling - Project impl.'!$A$1:$F$202,5,FALSE))</f>
        <v xml:space="preserve"> </v>
      </c>
      <c r="Q170" s="13">
        <f t="shared" si="44"/>
        <v>0</v>
      </c>
      <c r="R170" s="14"/>
      <c r="S170" s="6"/>
      <c r="T170" s="12" t="str">
        <f>IF(S170=""," ",VLOOKUP(C170,'Ceiling - Project impl.'!$A$1:$F$202,6,FALSE))</f>
        <v xml:space="preserve"> </v>
      </c>
      <c r="U170" s="13">
        <f t="shared" si="45"/>
        <v>0</v>
      </c>
      <c r="V170" s="136">
        <f t="shared" si="46"/>
        <v>0</v>
      </c>
      <c r="W170" s="15">
        <f t="shared" si="47"/>
        <v>0</v>
      </c>
      <c r="Y170" s="6">
        <f t="shared" si="48"/>
        <v>0</v>
      </c>
      <c r="Z170" s="163"/>
      <c r="AA170" s="12" t="str">
        <f>IF(G170=""," ",VLOOKUP(C170,'Ceiling - Project impl.'!$A$1:$F$202,3,FALSE))</f>
        <v xml:space="preserve"> </v>
      </c>
      <c r="AB170" s="13">
        <f t="shared" si="49"/>
        <v>0</v>
      </c>
      <c r="AC170" s="182">
        <f t="shared" si="50"/>
        <v>0</v>
      </c>
      <c r="AD170" s="14"/>
      <c r="AE170" s="6">
        <f t="shared" si="51"/>
        <v>0</v>
      </c>
      <c r="AF170" s="163"/>
      <c r="AG170" s="12" t="str">
        <f>IF(K170=""," ",VLOOKUP(C170,'Ceiling - Project impl.'!$A$1:$F$202,4,FALSE))</f>
        <v xml:space="preserve"> </v>
      </c>
      <c r="AH170" s="13">
        <f t="shared" si="52"/>
        <v>0</v>
      </c>
      <c r="AI170" s="182">
        <f t="shared" si="53"/>
        <v>0</v>
      </c>
      <c r="AJ170" s="14"/>
      <c r="AK170" s="6">
        <f t="shared" si="54"/>
        <v>0</v>
      </c>
      <c r="AL170" s="163"/>
      <c r="AM170" s="12" t="str">
        <f>IF(O170=""," ",VLOOKUP(C170,'Ceiling - Project impl.'!$A$1:$F$202,5,FALSE))</f>
        <v xml:space="preserve"> </v>
      </c>
      <c r="AN170" s="13">
        <f t="shared" si="55"/>
        <v>0</v>
      </c>
      <c r="AO170" s="182">
        <f t="shared" si="56"/>
        <v>0</v>
      </c>
      <c r="AP170" s="14"/>
      <c r="AQ170" s="6">
        <f t="shared" si="57"/>
        <v>0</v>
      </c>
      <c r="AR170" s="163"/>
      <c r="AS170" s="12" t="str">
        <f>IF(S170=""," ",VLOOKUP(C170,'Ceiling - Project impl.'!$A$1:$F$202,6,FALSE))</f>
        <v xml:space="preserve"> </v>
      </c>
      <c r="AT170" s="13">
        <f t="shared" si="58"/>
        <v>0</v>
      </c>
      <c r="AU170" s="182">
        <f t="shared" si="59"/>
        <v>0</v>
      </c>
      <c r="AV170" s="136">
        <f t="shared" si="60"/>
        <v>0</v>
      </c>
      <c r="AW170" s="15">
        <f t="shared" si="61"/>
        <v>0</v>
      </c>
      <c r="AX170" s="183">
        <f t="shared" si="62"/>
        <v>0</v>
      </c>
      <c r="AY170" s="388"/>
      <c r="AZ170" s="388"/>
      <c r="BA170" s="388"/>
    </row>
    <row r="171" spans="1:53" x14ac:dyDescent="0.3">
      <c r="A171" s="71"/>
      <c r="B171" s="11" t="str">
        <f>IF(A171="","",VLOOKUP(A171,'II.Distribution of grant'!$A$6:$E$45,2,FALSE))</f>
        <v/>
      </c>
      <c r="C171" s="11" t="str">
        <f>IF(A171="","",VLOOKUP(A171,'II.Distribution of grant'!$A$6:$E$45,4,FALSE))</f>
        <v/>
      </c>
      <c r="D171" s="11" t="str">
        <f>IF(A171=""," ",VLOOKUP(C171,'Ceiling - Project impl.'!$A$1:$F$202,2,FALSE))</f>
        <v xml:space="preserve"> </v>
      </c>
      <c r="E171" s="6"/>
      <c r="F171" s="6"/>
      <c r="G171" s="6"/>
      <c r="H171" s="12" t="str">
        <f>IF(G171=""," ",VLOOKUP(C171,'Ceiling - Project impl.'!$A$1:$F$202,3,FALSE))</f>
        <v xml:space="preserve"> </v>
      </c>
      <c r="I171" s="13">
        <f t="shared" si="42"/>
        <v>0</v>
      </c>
      <c r="J171" s="14"/>
      <c r="K171" s="6"/>
      <c r="L171" s="12" t="str">
        <f>IF(K171=""," ",VLOOKUP(C171,'Ceiling - Project impl.'!$A$1:$F$202,4,FALSE))</f>
        <v xml:space="preserve"> </v>
      </c>
      <c r="M171" s="13">
        <f t="shared" si="43"/>
        <v>0</v>
      </c>
      <c r="N171" s="14"/>
      <c r="O171" s="6"/>
      <c r="P171" s="12" t="str">
        <f>IF(O171=""," ",VLOOKUP(C171,'Ceiling - Project impl.'!$A$1:$F$202,5,FALSE))</f>
        <v xml:space="preserve"> </v>
      </c>
      <c r="Q171" s="13">
        <f t="shared" si="44"/>
        <v>0</v>
      </c>
      <c r="R171" s="14"/>
      <c r="S171" s="6"/>
      <c r="T171" s="12" t="str">
        <f>IF(S171=""," ",VLOOKUP(C171,'Ceiling - Project impl.'!$A$1:$F$202,6,FALSE))</f>
        <v xml:space="preserve"> </v>
      </c>
      <c r="U171" s="13">
        <f t="shared" si="45"/>
        <v>0</v>
      </c>
      <c r="V171" s="136">
        <f t="shared" si="46"/>
        <v>0</v>
      </c>
      <c r="W171" s="15">
        <f t="shared" si="47"/>
        <v>0</v>
      </c>
      <c r="Y171" s="6">
        <f t="shared" si="48"/>
        <v>0</v>
      </c>
      <c r="Z171" s="163"/>
      <c r="AA171" s="12" t="str">
        <f>IF(G171=""," ",VLOOKUP(C171,'Ceiling - Project impl.'!$A$1:$F$202,3,FALSE))</f>
        <v xml:space="preserve"> </v>
      </c>
      <c r="AB171" s="13">
        <f t="shared" si="49"/>
        <v>0</v>
      </c>
      <c r="AC171" s="182">
        <f t="shared" si="50"/>
        <v>0</v>
      </c>
      <c r="AD171" s="14"/>
      <c r="AE171" s="6">
        <f t="shared" si="51"/>
        <v>0</v>
      </c>
      <c r="AF171" s="163"/>
      <c r="AG171" s="12" t="str">
        <f>IF(K171=""," ",VLOOKUP(C171,'Ceiling - Project impl.'!$A$1:$F$202,4,FALSE))</f>
        <v xml:space="preserve"> </v>
      </c>
      <c r="AH171" s="13">
        <f t="shared" si="52"/>
        <v>0</v>
      </c>
      <c r="AI171" s="182">
        <f t="shared" si="53"/>
        <v>0</v>
      </c>
      <c r="AJ171" s="14"/>
      <c r="AK171" s="6">
        <f t="shared" si="54"/>
        <v>0</v>
      </c>
      <c r="AL171" s="163"/>
      <c r="AM171" s="12" t="str">
        <f>IF(O171=""," ",VLOOKUP(C171,'Ceiling - Project impl.'!$A$1:$F$202,5,FALSE))</f>
        <v xml:space="preserve"> </v>
      </c>
      <c r="AN171" s="13">
        <f t="shared" si="55"/>
        <v>0</v>
      </c>
      <c r="AO171" s="182">
        <f t="shared" si="56"/>
        <v>0</v>
      </c>
      <c r="AP171" s="14"/>
      <c r="AQ171" s="6">
        <f t="shared" si="57"/>
        <v>0</v>
      </c>
      <c r="AR171" s="163"/>
      <c r="AS171" s="12" t="str">
        <f>IF(S171=""," ",VLOOKUP(C171,'Ceiling - Project impl.'!$A$1:$F$202,6,FALSE))</f>
        <v xml:space="preserve"> </v>
      </c>
      <c r="AT171" s="13">
        <f t="shared" si="58"/>
        <v>0</v>
      </c>
      <c r="AU171" s="182">
        <f t="shared" si="59"/>
        <v>0</v>
      </c>
      <c r="AV171" s="136">
        <f t="shared" si="60"/>
        <v>0</v>
      </c>
      <c r="AW171" s="15">
        <f t="shared" si="61"/>
        <v>0</v>
      </c>
      <c r="AX171" s="183">
        <f t="shared" si="62"/>
        <v>0</v>
      </c>
      <c r="AY171" s="388"/>
      <c r="AZ171" s="388"/>
      <c r="BA171" s="388"/>
    </row>
    <row r="172" spans="1:53" x14ac:dyDescent="0.3">
      <c r="A172" s="71"/>
      <c r="B172" s="11" t="str">
        <f>IF(A172="","",VLOOKUP(A172,'II.Distribution of grant'!$A$6:$E$45,2,FALSE))</f>
        <v/>
      </c>
      <c r="C172" s="11" t="str">
        <f>IF(A172="","",VLOOKUP(A172,'II.Distribution of grant'!$A$6:$E$45,4,FALSE))</f>
        <v/>
      </c>
      <c r="D172" s="11" t="str">
        <f>IF(A172=""," ",VLOOKUP(C172,'Ceiling - Project impl.'!$A$1:$F$202,2,FALSE))</f>
        <v xml:space="preserve"> </v>
      </c>
      <c r="E172" s="6"/>
      <c r="F172" s="6"/>
      <c r="G172" s="6"/>
      <c r="H172" s="12" t="str">
        <f>IF(G172=""," ",VLOOKUP(C172,'Ceiling - Project impl.'!$A$1:$F$202,3,FALSE))</f>
        <v xml:space="preserve"> </v>
      </c>
      <c r="I172" s="13">
        <f t="shared" si="42"/>
        <v>0</v>
      </c>
      <c r="J172" s="14"/>
      <c r="K172" s="6"/>
      <c r="L172" s="12" t="str">
        <f>IF(K172=""," ",VLOOKUP(C172,'Ceiling - Project impl.'!$A$1:$F$202,4,FALSE))</f>
        <v xml:space="preserve"> </v>
      </c>
      <c r="M172" s="13">
        <f t="shared" si="43"/>
        <v>0</v>
      </c>
      <c r="N172" s="14"/>
      <c r="O172" s="6"/>
      <c r="P172" s="12" t="str">
        <f>IF(O172=""," ",VLOOKUP(C172,'Ceiling - Project impl.'!$A$1:$F$202,5,FALSE))</f>
        <v xml:space="preserve"> </v>
      </c>
      <c r="Q172" s="13">
        <f t="shared" si="44"/>
        <v>0</v>
      </c>
      <c r="R172" s="14"/>
      <c r="S172" s="6"/>
      <c r="T172" s="12" t="str">
        <f>IF(S172=""," ",VLOOKUP(C172,'Ceiling - Project impl.'!$A$1:$F$202,6,FALSE))</f>
        <v xml:space="preserve"> </v>
      </c>
      <c r="U172" s="13">
        <f t="shared" si="45"/>
        <v>0</v>
      </c>
      <c r="V172" s="136">
        <f t="shared" si="46"/>
        <v>0</v>
      </c>
      <c r="W172" s="15">
        <f t="shared" si="47"/>
        <v>0</v>
      </c>
      <c r="Y172" s="6">
        <f t="shared" si="48"/>
        <v>0</v>
      </c>
      <c r="Z172" s="163"/>
      <c r="AA172" s="12" t="str">
        <f>IF(G172=""," ",VLOOKUP(C172,'Ceiling - Project impl.'!$A$1:$F$202,3,FALSE))</f>
        <v xml:space="preserve"> </v>
      </c>
      <c r="AB172" s="13">
        <f t="shared" si="49"/>
        <v>0</v>
      </c>
      <c r="AC172" s="182">
        <f t="shared" si="50"/>
        <v>0</v>
      </c>
      <c r="AD172" s="14"/>
      <c r="AE172" s="6">
        <f t="shared" si="51"/>
        <v>0</v>
      </c>
      <c r="AF172" s="163"/>
      <c r="AG172" s="12" t="str">
        <f>IF(K172=""," ",VLOOKUP(C172,'Ceiling - Project impl.'!$A$1:$F$202,4,FALSE))</f>
        <v xml:space="preserve"> </v>
      </c>
      <c r="AH172" s="13">
        <f t="shared" si="52"/>
        <v>0</v>
      </c>
      <c r="AI172" s="182">
        <f t="shared" si="53"/>
        <v>0</v>
      </c>
      <c r="AJ172" s="14"/>
      <c r="AK172" s="6">
        <f t="shared" si="54"/>
        <v>0</v>
      </c>
      <c r="AL172" s="163"/>
      <c r="AM172" s="12" t="str">
        <f>IF(O172=""," ",VLOOKUP(C172,'Ceiling - Project impl.'!$A$1:$F$202,5,FALSE))</f>
        <v xml:space="preserve"> </v>
      </c>
      <c r="AN172" s="13">
        <f t="shared" si="55"/>
        <v>0</v>
      </c>
      <c r="AO172" s="182">
        <f t="shared" si="56"/>
        <v>0</v>
      </c>
      <c r="AP172" s="14"/>
      <c r="AQ172" s="6">
        <f t="shared" si="57"/>
        <v>0</v>
      </c>
      <c r="AR172" s="163"/>
      <c r="AS172" s="12" t="str">
        <f>IF(S172=""," ",VLOOKUP(C172,'Ceiling - Project impl.'!$A$1:$F$202,6,FALSE))</f>
        <v xml:space="preserve"> </v>
      </c>
      <c r="AT172" s="13">
        <f t="shared" si="58"/>
        <v>0</v>
      </c>
      <c r="AU172" s="182">
        <f t="shared" si="59"/>
        <v>0</v>
      </c>
      <c r="AV172" s="136">
        <f t="shared" si="60"/>
        <v>0</v>
      </c>
      <c r="AW172" s="15">
        <f t="shared" si="61"/>
        <v>0</v>
      </c>
      <c r="AX172" s="183">
        <f t="shared" si="62"/>
        <v>0</v>
      </c>
      <c r="AY172" s="388"/>
      <c r="AZ172" s="388"/>
      <c r="BA172" s="388"/>
    </row>
    <row r="173" spans="1:53" x14ac:dyDescent="0.3">
      <c r="A173" s="71"/>
      <c r="B173" s="11" t="str">
        <f>IF(A173="","",VLOOKUP(A173,'II.Distribution of grant'!$A$6:$E$45,2,FALSE))</f>
        <v/>
      </c>
      <c r="C173" s="11" t="str">
        <f>IF(A173="","",VLOOKUP(A173,'II.Distribution of grant'!$A$6:$E$45,4,FALSE))</f>
        <v/>
      </c>
      <c r="D173" s="11" t="str">
        <f>IF(A173=""," ",VLOOKUP(C173,'Ceiling - Project impl.'!$A$1:$F$202,2,FALSE))</f>
        <v xml:space="preserve"> </v>
      </c>
      <c r="E173" s="6"/>
      <c r="F173" s="6"/>
      <c r="G173" s="6"/>
      <c r="H173" s="12" t="str">
        <f>IF(G173=""," ",VLOOKUP(C173,'Ceiling - Project impl.'!$A$1:$F$202,3,FALSE))</f>
        <v xml:space="preserve"> </v>
      </c>
      <c r="I173" s="13">
        <f t="shared" si="42"/>
        <v>0</v>
      </c>
      <c r="J173" s="14"/>
      <c r="K173" s="6"/>
      <c r="L173" s="12" t="str">
        <f>IF(K173=""," ",VLOOKUP(C173,'Ceiling - Project impl.'!$A$1:$F$202,4,FALSE))</f>
        <v xml:space="preserve"> </v>
      </c>
      <c r="M173" s="13">
        <f t="shared" si="43"/>
        <v>0</v>
      </c>
      <c r="N173" s="14"/>
      <c r="O173" s="6"/>
      <c r="P173" s="12" t="str">
        <f>IF(O173=""," ",VLOOKUP(C173,'Ceiling - Project impl.'!$A$1:$F$202,5,FALSE))</f>
        <v xml:space="preserve"> </v>
      </c>
      <c r="Q173" s="13">
        <f t="shared" si="44"/>
        <v>0</v>
      </c>
      <c r="R173" s="14"/>
      <c r="S173" s="6"/>
      <c r="T173" s="12" t="str">
        <f>IF(S173=""," ",VLOOKUP(C173,'Ceiling - Project impl.'!$A$1:$F$202,6,FALSE))</f>
        <v xml:space="preserve"> </v>
      </c>
      <c r="U173" s="13">
        <f t="shared" si="45"/>
        <v>0</v>
      </c>
      <c r="V173" s="136">
        <f t="shared" si="46"/>
        <v>0</v>
      </c>
      <c r="W173" s="15">
        <f t="shared" si="47"/>
        <v>0</v>
      </c>
      <c r="Y173" s="6">
        <f t="shared" si="48"/>
        <v>0</v>
      </c>
      <c r="Z173" s="163"/>
      <c r="AA173" s="12" t="str">
        <f>IF(G173=""," ",VLOOKUP(C173,'Ceiling - Project impl.'!$A$1:$F$202,3,FALSE))</f>
        <v xml:space="preserve"> </v>
      </c>
      <c r="AB173" s="13">
        <f t="shared" si="49"/>
        <v>0</v>
      </c>
      <c r="AC173" s="182">
        <f t="shared" si="50"/>
        <v>0</v>
      </c>
      <c r="AD173" s="14"/>
      <c r="AE173" s="6">
        <f t="shared" si="51"/>
        <v>0</v>
      </c>
      <c r="AF173" s="163"/>
      <c r="AG173" s="12" t="str">
        <f>IF(K173=""," ",VLOOKUP(C173,'Ceiling - Project impl.'!$A$1:$F$202,4,FALSE))</f>
        <v xml:space="preserve"> </v>
      </c>
      <c r="AH173" s="13">
        <f t="shared" si="52"/>
        <v>0</v>
      </c>
      <c r="AI173" s="182">
        <f t="shared" si="53"/>
        <v>0</v>
      </c>
      <c r="AJ173" s="14"/>
      <c r="AK173" s="6">
        <f t="shared" si="54"/>
        <v>0</v>
      </c>
      <c r="AL173" s="163"/>
      <c r="AM173" s="12" t="str">
        <f>IF(O173=""," ",VLOOKUP(C173,'Ceiling - Project impl.'!$A$1:$F$202,5,FALSE))</f>
        <v xml:space="preserve"> </v>
      </c>
      <c r="AN173" s="13">
        <f t="shared" si="55"/>
        <v>0</v>
      </c>
      <c r="AO173" s="182">
        <f t="shared" si="56"/>
        <v>0</v>
      </c>
      <c r="AP173" s="14"/>
      <c r="AQ173" s="6">
        <f t="shared" si="57"/>
        <v>0</v>
      </c>
      <c r="AR173" s="163"/>
      <c r="AS173" s="12" t="str">
        <f>IF(S173=""," ",VLOOKUP(C173,'Ceiling - Project impl.'!$A$1:$F$202,6,FALSE))</f>
        <v xml:space="preserve"> </v>
      </c>
      <c r="AT173" s="13">
        <f t="shared" si="58"/>
        <v>0</v>
      </c>
      <c r="AU173" s="182">
        <f t="shared" si="59"/>
        <v>0</v>
      </c>
      <c r="AV173" s="136">
        <f t="shared" si="60"/>
        <v>0</v>
      </c>
      <c r="AW173" s="15">
        <f t="shared" si="61"/>
        <v>0</v>
      </c>
      <c r="AX173" s="183">
        <f t="shared" si="62"/>
        <v>0</v>
      </c>
      <c r="AY173" s="388"/>
      <c r="AZ173" s="388"/>
      <c r="BA173" s="388"/>
    </row>
    <row r="174" spans="1:53" x14ac:dyDescent="0.3">
      <c r="A174" s="71"/>
      <c r="B174" s="11" t="str">
        <f>IF(A174="","",VLOOKUP(A174,'II.Distribution of grant'!$A$6:$E$45,2,FALSE))</f>
        <v/>
      </c>
      <c r="C174" s="11" t="str">
        <f>IF(A174="","",VLOOKUP(A174,'II.Distribution of grant'!$A$6:$E$45,4,FALSE))</f>
        <v/>
      </c>
      <c r="D174" s="11" t="str">
        <f>IF(A174=""," ",VLOOKUP(C174,'Ceiling - Project impl.'!$A$1:$F$202,2,FALSE))</f>
        <v xml:space="preserve"> </v>
      </c>
      <c r="E174" s="6"/>
      <c r="F174" s="6"/>
      <c r="G174" s="6"/>
      <c r="H174" s="12" t="str">
        <f>IF(G174=""," ",VLOOKUP(C174,'Ceiling - Project impl.'!$A$1:$F$202,3,FALSE))</f>
        <v xml:space="preserve"> </v>
      </c>
      <c r="I174" s="13">
        <f t="shared" si="42"/>
        <v>0</v>
      </c>
      <c r="J174" s="14"/>
      <c r="K174" s="6"/>
      <c r="L174" s="12" t="str">
        <f>IF(K174=""," ",VLOOKUP(C174,'Ceiling - Project impl.'!$A$1:$F$202,4,FALSE))</f>
        <v xml:space="preserve"> </v>
      </c>
      <c r="M174" s="13">
        <f t="shared" si="43"/>
        <v>0</v>
      </c>
      <c r="N174" s="14"/>
      <c r="O174" s="6"/>
      <c r="P174" s="12" t="str">
        <f>IF(O174=""," ",VLOOKUP(C174,'Ceiling - Project impl.'!$A$1:$F$202,5,FALSE))</f>
        <v xml:space="preserve"> </v>
      </c>
      <c r="Q174" s="13">
        <f t="shared" si="44"/>
        <v>0</v>
      </c>
      <c r="R174" s="14"/>
      <c r="S174" s="6"/>
      <c r="T174" s="12" t="str">
        <f>IF(S174=""," ",VLOOKUP(C174,'Ceiling - Project impl.'!$A$1:$F$202,6,FALSE))</f>
        <v xml:space="preserve"> </v>
      </c>
      <c r="U174" s="13">
        <f t="shared" si="45"/>
        <v>0</v>
      </c>
      <c r="V174" s="136">
        <f t="shared" si="46"/>
        <v>0</v>
      </c>
      <c r="W174" s="15">
        <f t="shared" si="47"/>
        <v>0</v>
      </c>
      <c r="Y174" s="6">
        <f t="shared" si="48"/>
        <v>0</v>
      </c>
      <c r="Z174" s="163"/>
      <c r="AA174" s="12" t="str">
        <f>IF(G174=""," ",VLOOKUP(C174,'Ceiling - Project impl.'!$A$1:$F$202,3,FALSE))</f>
        <v xml:space="preserve"> </v>
      </c>
      <c r="AB174" s="13">
        <f t="shared" si="49"/>
        <v>0</v>
      </c>
      <c r="AC174" s="182">
        <f t="shared" si="50"/>
        <v>0</v>
      </c>
      <c r="AD174" s="14"/>
      <c r="AE174" s="6">
        <f t="shared" si="51"/>
        <v>0</v>
      </c>
      <c r="AF174" s="163"/>
      <c r="AG174" s="12" t="str">
        <f>IF(K174=""," ",VLOOKUP(C174,'Ceiling - Project impl.'!$A$1:$F$202,4,FALSE))</f>
        <v xml:space="preserve"> </v>
      </c>
      <c r="AH174" s="13">
        <f t="shared" si="52"/>
        <v>0</v>
      </c>
      <c r="AI174" s="182">
        <f t="shared" si="53"/>
        <v>0</v>
      </c>
      <c r="AJ174" s="14"/>
      <c r="AK174" s="6">
        <f t="shared" si="54"/>
        <v>0</v>
      </c>
      <c r="AL174" s="163"/>
      <c r="AM174" s="12" t="str">
        <f>IF(O174=""," ",VLOOKUP(C174,'Ceiling - Project impl.'!$A$1:$F$202,5,FALSE))</f>
        <v xml:space="preserve"> </v>
      </c>
      <c r="AN174" s="13">
        <f t="shared" si="55"/>
        <v>0</v>
      </c>
      <c r="AO174" s="182">
        <f t="shared" si="56"/>
        <v>0</v>
      </c>
      <c r="AP174" s="14"/>
      <c r="AQ174" s="6">
        <f t="shared" si="57"/>
        <v>0</v>
      </c>
      <c r="AR174" s="163"/>
      <c r="AS174" s="12" t="str">
        <f>IF(S174=""," ",VLOOKUP(C174,'Ceiling - Project impl.'!$A$1:$F$202,6,FALSE))</f>
        <v xml:space="preserve"> </v>
      </c>
      <c r="AT174" s="13">
        <f t="shared" si="58"/>
        <v>0</v>
      </c>
      <c r="AU174" s="182">
        <f t="shared" si="59"/>
        <v>0</v>
      </c>
      <c r="AV174" s="136">
        <f t="shared" si="60"/>
        <v>0</v>
      </c>
      <c r="AW174" s="15">
        <f t="shared" si="61"/>
        <v>0</v>
      </c>
      <c r="AX174" s="183">
        <f t="shared" si="62"/>
        <v>0</v>
      </c>
      <c r="AY174" s="388"/>
      <c r="AZ174" s="388"/>
      <c r="BA174" s="388"/>
    </row>
    <row r="175" spans="1:53" x14ac:dyDescent="0.3">
      <c r="A175" s="71"/>
      <c r="B175" s="11" t="str">
        <f>IF(A175="","",VLOOKUP(A175,'II.Distribution of grant'!$A$6:$E$45,2,FALSE))</f>
        <v/>
      </c>
      <c r="C175" s="11" t="str">
        <f>IF(A175="","",VLOOKUP(A175,'II.Distribution of grant'!$A$6:$E$45,4,FALSE))</f>
        <v/>
      </c>
      <c r="D175" s="11" t="str">
        <f>IF(A175=""," ",VLOOKUP(C175,'Ceiling - Project impl.'!$A$1:$F$202,2,FALSE))</f>
        <v xml:space="preserve"> </v>
      </c>
      <c r="E175" s="6"/>
      <c r="F175" s="6"/>
      <c r="G175" s="6"/>
      <c r="H175" s="12" t="str">
        <f>IF(G175=""," ",VLOOKUP(C175,'Ceiling - Project impl.'!$A$1:$F$202,3,FALSE))</f>
        <v xml:space="preserve"> </v>
      </c>
      <c r="I175" s="13">
        <f t="shared" si="42"/>
        <v>0</v>
      </c>
      <c r="J175" s="14"/>
      <c r="K175" s="6"/>
      <c r="L175" s="12" t="str">
        <f>IF(K175=""," ",VLOOKUP(C175,'Ceiling - Project impl.'!$A$1:$F$202,4,FALSE))</f>
        <v xml:space="preserve"> </v>
      </c>
      <c r="M175" s="13">
        <f t="shared" si="43"/>
        <v>0</v>
      </c>
      <c r="N175" s="14"/>
      <c r="O175" s="6"/>
      <c r="P175" s="12" t="str">
        <f>IF(O175=""," ",VLOOKUP(C175,'Ceiling - Project impl.'!$A$1:$F$202,5,FALSE))</f>
        <v xml:space="preserve"> </v>
      </c>
      <c r="Q175" s="13">
        <f t="shared" si="44"/>
        <v>0</v>
      </c>
      <c r="R175" s="14"/>
      <c r="S175" s="6"/>
      <c r="T175" s="12" t="str">
        <f>IF(S175=""," ",VLOOKUP(C175,'Ceiling - Project impl.'!$A$1:$F$202,6,FALSE))</f>
        <v xml:space="preserve"> </v>
      </c>
      <c r="U175" s="13">
        <f t="shared" si="45"/>
        <v>0</v>
      </c>
      <c r="V175" s="136">
        <f t="shared" si="46"/>
        <v>0</v>
      </c>
      <c r="W175" s="15">
        <f t="shared" si="47"/>
        <v>0</v>
      </c>
      <c r="Y175" s="6">
        <f t="shared" si="48"/>
        <v>0</v>
      </c>
      <c r="Z175" s="163"/>
      <c r="AA175" s="12" t="str">
        <f>IF(G175=""," ",VLOOKUP(C175,'Ceiling - Project impl.'!$A$1:$F$202,3,FALSE))</f>
        <v xml:space="preserve"> </v>
      </c>
      <c r="AB175" s="13">
        <f t="shared" si="49"/>
        <v>0</v>
      </c>
      <c r="AC175" s="182">
        <f t="shared" si="50"/>
        <v>0</v>
      </c>
      <c r="AD175" s="14"/>
      <c r="AE175" s="6">
        <f t="shared" si="51"/>
        <v>0</v>
      </c>
      <c r="AF175" s="163"/>
      <c r="AG175" s="12" t="str">
        <f>IF(K175=""," ",VLOOKUP(C175,'Ceiling - Project impl.'!$A$1:$F$202,4,FALSE))</f>
        <v xml:space="preserve"> </v>
      </c>
      <c r="AH175" s="13">
        <f t="shared" si="52"/>
        <v>0</v>
      </c>
      <c r="AI175" s="182">
        <f t="shared" si="53"/>
        <v>0</v>
      </c>
      <c r="AJ175" s="14"/>
      <c r="AK175" s="6">
        <f t="shared" si="54"/>
        <v>0</v>
      </c>
      <c r="AL175" s="163"/>
      <c r="AM175" s="12" t="str">
        <f>IF(O175=""," ",VLOOKUP(C175,'Ceiling - Project impl.'!$A$1:$F$202,5,FALSE))</f>
        <v xml:space="preserve"> </v>
      </c>
      <c r="AN175" s="13">
        <f t="shared" si="55"/>
        <v>0</v>
      </c>
      <c r="AO175" s="182">
        <f t="shared" si="56"/>
        <v>0</v>
      </c>
      <c r="AP175" s="14"/>
      <c r="AQ175" s="6">
        <f t="shared" si="57"/>
        <v>0</v>
      </c>
      <c r="AR175" s="163"/>
      <c r="AS175" s="12" t="str">
        <f>IF(S175=""," ",VLOOKUP(C175,'Ceiling - Project impl.'!$A$1:$F$202,6,FALSE))</f>
        <v xml:space="preserve"> </v>
      </c>
      <c r="AT175" s="13">
        <f t="shared" si="58"/>
        <v>0</v>
      </c>
      <c r="AU175" s="182">
        <f t="shared" si="59"/>
        <v>0</v>
      </c>
      <c r="AV175" s="136">
        <f t="shared" si="60"/>
        <v>0</v>
      </c>
      <c r="AW175" s="15">
        <f t="shared" si="61"/>
        <v>0</v>
      </c>
      <c r="AX175" s="183">
        <f t="shared" si="62"/>
        <v>0</v>
      </c>
      <c r="AY175" s="388"/>
      <c r="AZ175" s="388"/>
      <c r="BA175" s="388"/>
    </row>
    <row r="176" spans="1:53" x14ac:dyDescent="0.3">
      <c r="A176" s="71"/>
      <c r="B176" s="11" t="str">
        <f>IF(A176="","",VLOOKUP(A176,'II.Distribution of grant'!$A$6:$E$45,2,FALSE))</f>
        <v/>
      </c>
      <c r="C176" s="11" t="str">
        <f>IF(A176="","",VLOOKUP(A176,'II.Distribution of grant'!$A$6:$E$45,4,FALSE))</f>
        <v/>
      </c>
      <c r="D176" s="11" t="str">
        <f>IF(A176=""," ",VLOOKUP(C176,'Ceiling - Project impl.'!$A$1:$F$202,2,FALSE))</f>
        <v xml:space="preserve"> </v>
      </c>
      <c r="E176" s="6"/>
      <c r="F176" s="6"/>
      <c r="G176" s="6"/>
      <c r="H176" s="12" t="str">
        <f>IF(G176=""," ",VLOOKUP(C176,'Ceiling - Project impl.'!$A$1:$F$202,3,FALSE))</f>
        <v xml:space="preserve"> </v>
      </c>
      <c r="I176" s="13">
        <f t="shared" si="42"/>
        <v>0</v>
      </c>
      <c r="J176" s="14"/>
      <c r="K176" s="6"/>
      <c r="L176" s="12" t="str">
        <f>IF(K176=""," ",VLOOKUP(C176,'Ceiling - Project impl.'!$A$1:$F$202,4,FALSE))</f>
        <v xml:space="preserve"> </v>
      </c>
      <c r="M176" s="13">
        <f t="shared" si="43"/>
        <v>0</v>
      </c>
      <c r="N176" s="14"/>
      <c r="O176" s="6"/>
      <c r="P176" s="12" t="str">
        <f>IF(O176=""," ",VLOOKUP(C176,'Ceiling - Project impl.'!$A$1:$F$202,5,FALSE))</f>
        <v xml:space="preserve"> </v>
      </c>
      <c r="Q176" s="13">
        <f t="shared" si="44"/>
        <v>0</v>
      </c>
      <c r="R176" s="14"/>
      <c r="S176" s="6"/>
      <c r="T176" s="12" t="str">
        <f>IF(S176=""," ",VLOOKUP(C176,'Ceiling - Project impl.'!$A$1:$F$202,6,FALSE))</f>
        <v xml:space="preserve"> </v>
      </c>
      <c r="U176" s="13">
        <f t="shared" si="45"/>
        <v>0</v>
      </c>
      <c r="V176" s="136">
        <f t="shared" si="46"/>
        <v>0</v>
      </c>
      <c r="W176" s="15">
        <f t="shared" si="47"/>
        <v>0</v>
      </c>
      <c r="Y176" s="6">
        <f t="shared" si="48"/>
        <v>0</v>
      </c>
      <c r="Z176" s="163"/>
      <c r="AA176" s="12" t="str">
        <f>IF(G176=""," ",VLOOKUP(C176,'Ceiling - Project impl.'!$A$1:$F$202,3,FALSE))</f>
        <v xml:space="preserve"> </v>
      </c>
      <c r="AB176" s="13">
        <f t="shared" si="49"/>
        <v>0</v>
      </c>
      <c r="AC176" s="182">
        <f t="shared" si="50"/>
        <v>0</v>
      </c>
      <c r="AD176" s="14"/>
      <c r="AE176" s="6">
        <f t="shared" si="51"/>
        <v>0</v>
      </c>
      <c r="AF176" s="163"/>
      <c r="AG176" s="12" t="str">
        <f>IF(K176=""," ",VLOOKUP(C176,'Ceiling - Project impl.'!$A$1:$F$202,4,FALSE))</f>
        <v xml:space="preserve"> </v>
      </c>
      <c r="AH176" s="13">
        <f t="shared" si="52"/>
        <v>0</v>
      </c>
      <c r="AI176" s="182">
        <f t="shared" si="53"/>
        <v>0</v>
      </c>
      <c r="AJ176" s="14"/>
      <c r="AK176" s="6">
        <f t="shared" si="54"/>
        <v>0</v>
      </c>
      <c r="AL176" s="163"/>
      <c r="AM176" s="12" t="str">
        <f>IF(O176=""," ",VLOOKUP(C176,'Ceiling - Project impl.'!$A$1:$F$202,5,FALSE))</f>
        <v xml:space="preserve"> </v>
      </c>
      <c r="AN176" s="13">
        <f t="shared" si="55"/>
        <v>0</v>
      </c>
      <c r="AO176" s="182">
        <f t="shared" si="56"/>
        <v>0</v>
      </c>
      <c r="AP176" s="14"/>
      <c r="AQ176" s="6">
        <f t="shared" si="57"/>
        <v>0</v>
      </c>
      <c r="AR176" s="163"/>
      <c r="AS176" s="12" t="str">
        <f>IF(S176=""," ",VLOOKUP(C176,'Ceiling - Project impl.'!$A$1:$F$202,6,FALSE))</f>
        <v xml:space="preserve"> </v>
      </c>
      <c r="AT176" s="13">
        <f t="shared" si="58"/>
        <v>0</v>
      </c>
      <c r="AU176" s="182">
        <f t="shared" si="59"/>
        <v>0</v>
      </c>
      <c r="AV176" s="136">
        <f t="shared" si="60"/>
        <v>0</v>
      </c>
      <c r="AW176" s="15">
        <f t="shared" si="61"/>
        <v>0</v>
      </c>
      <c r="AX176" s="183">
        <f t="shared" si="62"/>
        <v>0</v>
      </c>
      <c r="AY176" s="388"/>
      <c r="AZ176" s="388"/>
      <c r="BA176" s="388"/>
    </row>
    <row r="177" spans="1:53" x14ac:dyDescent="0.3">
      <c r="A177" s="71"/>
      <c r="B177" s="11" t="str">
        <f>IF(A177="","",VLOOKUP(A177,'II.Distribution of grant'!$A$6:$E$45,2,FALSE))</f>
        <v/>
      </c>
      <c r="C177" s="11" t="str">
        <f>IF(A177="","",VLOOKUP(A177,'II.Distribution of grant'!$A$6:$E$45,4,FALSE))</f>
        <v/>
      </c>
      <c r="D177" s="11" t="str">
        <f>IF(A177=""," ",VLOOKUP(C177,'Ceiling - Project impl.'!$A$1:$F$202,2,FALSE))</f>
        <v xml:space="preserve"> </v>
      </c>
      <c r="E177" s="6"/>
      <c r="F177" s="6"/>
      <c r="G177" s="6"/>
      <c r="H177" s="12" t="str">
        <f>IF(G177=""," ",VLOOKUP(C177,'Ceiling - Project impl.'!$A$1:$F$202,3,FALSE))</f>
        <v xml:space="preserve"> </v>
      </c>
      <c r="I177" s="13">
        <f t="shared" si="42"/>
        <v>0</v>
      </c>
      <c r="J177" s="14"/>
      <c r="K177" s="6"/>
      <c r="L177" s="12" t="str">
        <f>IF(K177=""," ",VLOOKUP(C177,'Ceiling - Project impl.'!$A$1:$F$202,4,FALSE))</f>
        <v xml:space="preserve"> </v>
      </c>
      <c r="M177" s="13">
        <f t="shared" si="43"/>
        <v>0</v>
      </c>
      <c r="N177" s="14"/>
      <c r="O177" s="6"/>
      <c r="P177" s="12" t="str">
        <f>IF(O177=""," ",VLOOKUP(C177,'Ceiling - Project impl.'!$A$1:$F$202,5,FALSE))</f>
        <v xml:space="preserve"> </v>
      </c>
      <c r="Q177" s="13">
        <f t="shared" si="44"/>
        <v>0</v>
      </c>
      <c r="R177" s="14"/>
      <c r="S177" s="6"/>
      <c r="T177" s="12" t="str">
        <f>IF(S177=""," ",VLOOKUP(C177,'Ceiling - Project impl.'!$A$1:$F$202,6,FALSE))</f>
        <v xml:space="preserve"> </v>
      </c>
      <c r="U177" s="13">
        <f t="shared" si="45"/>
        <v>0</v>
      </c>
      <c r="V177" s="136">
        <f t="shared" si="46"/>
        <v>0</v>
      </c>
      <c r="W177" s="15">
        <f t="shared" si="47"/>
        <v>0</v>
      </c>
      <c r="Y177" s="6">
        <f t="shared" si="48"/>
        <v>0</v>
      </c>
      <c r="Z177" s="163"/>
      <c r="AA177" s="12" t="str">
        <f>IF(G177=""," ",VLOOKUP(C177,'Ceiling - Project impl.'!$A$1:$F$202,3,FALSE))</f>
        <v xml:space="preserve"> </v>
      </c>
      <c r="AB177" s="13">
        <f t="shared" si="49"/>
        <v>0</v>
      </c>
      <c r="AC177" s="182">
        <f t="shared" si="50"/>
        <v>0</v>
      </c>
      <c r="AD177" s="14"/>
      <c r="AE177" s="6">
        <f t="shared" si="51"/>
        <v>0</v>
      </c>
      <c r="AF177" s="163"/>
      <c r="AG177" s="12" t="str">
        <f>IF(K177=""," ",VLOOKUP(C177,'Ceiling - Project impl.'!$A$1:$F$202,4,FALSE))</f>
        <v xml:space="preserve"> </v>
      </c>
      <c r="AH177" s="13">
        <f t="shared" si="52"/>
        <v>0</v>
      </c>
      <c r="AI177" s="182">
        <f t="shared" si="53"/>
        <v>0</v>
      </c>
      <c r="AJ177" s="14"/>
      <c r="AK177" s="6">
        <f t="shared" si="54"/>
        <v>0</v>
      </c>
      <c r="AL177" s="163"/>
      <c r="AM177" s="12" t="str">
        <f>IF(O177=""," ",VLOOKUP(C177,'Ceiling - Project impl.'!$A$1:$F$202,5,FALSE))</f>
        <v xml:space="preserve"> </v>
      </c>
      <c r="AN177" s="13">
        <f t="shared" si="55"/>
        <v>0</v>
      </c>
      <c r="AO177" s="182">
        <f t="shared" si="56"/>
        <v>0</v>
      </c>
      <c r="AP177" s="14"/>
      <c r="AQ177" s="6">
        <f t="shared" si="57"/>
        <v>0</v>
      </c>
      <c r="AR177" s="163"/>
      <c r="AS177" s="12" t="str">
        <f>IF(S177=""," ",VLOOKUP(C177,'Ceiling - Project impl.'!$A$1:$F$202,6,FALSE))</f>
        <v xml:space="preserve"> </v>
      </c>
      <c r="AT177" s="13">
        <f t="shared" si="58"/>
        <v>0</v>
      </c>
      <c r="AU177" s="182">
        <f t="shared" si="59"/>
        <v>0</v>
      </c>
      <c r="AV177" s="136">
        <f t="shared" si="60"/>
        <v>0</v>
      </c>
      <c r="AW177" s="15">
        <f t="shared" si="61"/>
        <v>0</v>
      </c>
      <c r="AX177" s="183">
        <f t="shared" si="62"/>
        <v>0</v>
      </c>
      <c r="AY177" s="388"/>
      <c r="AZ177" s="388"/>
      <c r="BA177" s="388"/>
    </row>
    <row r="178" spans="1:53" x14ac:dyDescent="0.3">
      <c r="A178" s="71"/>
      <c r="B178" s="11" t="str">
        <f>IF(A178="","",VLOOKUP(A178,'II.Distribution of grant'!$A$6:$E$45,2,FALSE))</f>
        <v/>
      </c>
      <c r="C178" s="11" t="str">
        <f>IF(A178="","",VLOOKUP(A178,'II.Distribution of grant'!$A$6:$E$45,4,FALSE))</f>
        <v/>
      </c>
      <c r="D178" s="11" t="str">
        <f>IF(A178=""," ",VLOOKUP(C178,'Ceiling - Project impl.'!$A$1:$F$202,2,FALSE))</f>
        <v xml:space="preserve"> </v>
      </c>
      <c r="E178" s="6"/>
      <c r="F178" s="6"/>
      <c r="G178" s="6"/>
      <c r="H178" s="12" t="str">
        <f>IF(G178=""," ",VLOOKUP(C178,'Ceiling - Project impl.'!$A$1:$F$202,3,FALSE))</f>
        <v xml:space="preserve"> </v>
      </c>
      <c r="I178" s="13">
        <f t="shared" si="42"/>
        <v>0</v>
      </c>
      <c r="J178" s="14"/>
      <c r="K178" s="6"/>
      <c r="L178" s="12" t="str">
        <f>IF(K178=""," ",VLOOKUP(C178,'Ceiling - Project impl.'!$A$1:$F$202,4,FALSE))</f>
        <v xml:space="preserve"> </v>
      </c>
      <c r="M178" s="13">
        <f t="shared" si="43"/>
        <v>0</v>
      </c>
      <c r="N178" s="14"/>
      <c r="O178" s="6"/>
      <c r="P178" s="12" t="str">
        <f>IF(O178=""," ",VLOOKUP(C178,'Ceiling - Project impl.'!$A$1:$F$202,5,FALSE))</f>
        <v xml:space="preserve"> </v>
      </c>
      <c r="Q178" s="13">
        <f t="shared" si="44"/>
        <v>0</v>
      </c>
      <c r="R178" s="14"/>
      <c r="S178" s="6"/>
      <c r="T178" s="12" t="str">
        <f>IF(S178=""," ",VLOOKUP(C178,'Ceiling - Project impl.'!$A$1:$F$202,6,FALSE))</f>
        <v xml:space="preserve"> </v>
      </c>
      <c r="U178" s="13">
        <f t="shared" si="45"/>
        <v>0</v>
      </c>
      <c r="V178" s="136">
        <f t="shared" si="46"/>
        <v>0</v>
      </c>
      <c r="W178" s="15">
        <f t="shared" si="47"/>
        <v>0</v>
      </c>
      <c r="Y178" s="6">
        <f t="shared" si="48"/>
        <v>0</v>
      </c>
      <c r="Z178" s="163"/>
      <c r="AA178" s="12" t="str">
        <f>IF(G178=""," ",VLOOKUP(C178,'Ceiling - Project impl.'!$A$1:$F$202,3,FALSE))</f>
        <v xml:space="preserve"> </v>
      </c>
      <c r="AB178" s="13">
        <f t="shared" si="49"/>
        <v>0</v>
      </c>
      <c r="AC178" s="182">
        <f t="shared" si="50"/>
        <v>0</v>
      </c>
      <c r="AD178" s="14"/>
      <c r="AE178" s="6">
        <f t="shared" si="51"/>
        <v>0</v>
      </c>
      <c r="AF178" s="163"/>
      <c r="AG178" s="12" t="str">
        <f>IF(K178=""," ",VLOOKUP(C178,'Ceiling - Project impl.'!$A$1:$F$202,4,FALSE))</f>
        <v xml:space="preserve"> </v>
      </c>
      <c r="AH178" s="13">
        <f t="shared" si="52"/>
        <v>0</v>
      </c>
      <c r="AI178" s="182">
        <f t="shared" si="53"/>
        <v>0</v>
      </c>
      <c r="AJ178" s="14"/>
      <c r="AK178" s="6">
        <f t="shared" si="54"/>
        <v>0</v>
      </c>
      <c r="AL178" s="163"/>
      <c r="AM178" s="12" t="str">
        <f>IF(O178=""," ",VLOOKUP(C178,'Ceiling - Project impl.'!$A$1:$F$202,5,FALSE))</f>
        <v xml:space="preserve"> </v>
      </c>
      <c r="AN178" s="13">
        <f t="shared" si="55"/>
        <v>0</v>
      </c>
      <c r="AO178" s="182">
        <f t="shared" si="56"/>
        <v>0</v>
      </c>
      <c r="AP178" s="14"/>
      <c r="AQ178" s="6">
        <f t="shared" si="57"/>
        <v>0</v>
      </c>
      <c r="AR178" s="163"/>
      <c r="AS178" s="12" t="str">
        <f>IF(S178=""," ",VLOOKUP(C178,'Ceiling - Project impl.'!$A$1:$F$202,6,FALSE))</f>
        <v xml:space="preserve"> </v>
      </c>
      <c r="AT178" s="13">
        <f t="shared" si="58"/>
        <v>0</v>
      </c>
      <c r="AU178" s="182">
        <f t="shared" si="59"/>
        <v>0</v>
      </c>
      <c r="AV178" s="136">
        <f t="shared" si="60"/>
        <v>0</v>
      </c>
      <c r="AW178" s="15">
        <f t="shared" si="61"/>
        <v>0</v>
      </c>
      <c r="AX178" s="183">
        <f t="shared" si="62"/>
        <v>0</v>
      </c>
      <c r="AY178" s="388"/>
      <c r="AZ178" s="388"/>
      <c r="BA178" s="388"/>
    </row>
    <row r="179" spans="1:53" x14ac:dyDescent="0.3">
      <c r="A179" s="71"/>
      <c r="B179" s="11" t="str">
        <f>IF(A179="","",VLOOKUP(A179,'II.Distribution of grant'!$A$6:$E$45,2,FALSE))</f>
        <v/>
      </c>
      <c r="C179" s="11" t="str">
        <f>IF(A179="","",VLOOKUP(A179,'II.Distribution of grant'!$A$6:$E$45,4,FALSE))</f>
        <v/>
      </c>
      <c r="D179" s="11" t="str">
        <f>IF(A179=""," ",VLOOKUP(C179,'Ceiling - Project impl.'!$A$1:$F$202,2,FALSE))</f>
        <v xml:space="preserve"> </v>
      </c>
      <c r="E179" s="6"/>
      <c r="F179" s="6"/>
      <c r="G179" s="6"/>
      <c r="H179" s="12" t="str">
        <f>IF(G179=""," ",VLOOKUP(C179,'Ceiling - Project impl.'!$A$1:$F$202,3,FALSE))</f>
        <v xml:space="preserve"> </v>
      </c>
      <c r="I179" s="13">
        <f t="shared" si="42"/>
        <v>0</v>
      </c>
      <c r="J179" s="14"/>
      <c r="K179" s="6"/>
      <c r="L179" s="12" t="str">
        <f>IF(K179=""," ",VLOOKUP(C179,'Ceiling - Project impl.'!$A$1:$F$202,4,FALSE))</f>
        <v xml:space="preserve"> </v>
      </c>
      <c r="M179" s="13">
        <f t="shared" si="43"/>
        <v>0</v>
      </c>
      <c r="N179" s="14"/>
      <c r="O179" s="6"/>
      <c r="P179" s="12" t="str">
        <f>IF(O179=""," ",VLOOKUP(C179,'Ceiling - Project impl.'!$A$1:$F$202,5,FALSE))</f>
        <v xml:space="preserve"> </v>
      </c>
      <c r="Q179" s="13">
        <f t="shared" si="44"/>
        <v>0</v>
      </c>
      <c r="R179" s="14"/>
      <c r="S179" s="6"/>
      <c r="T179" s="12" t="str">
        <f>IF(S179=""," ",VLOOKUP(C179,'Ceiling - Project impl.'!$A$1:$F$202,6,FALSE))</f>
        <v xml:space="preserve"> </v>
      </c>
      <c r="U179" s="13">
        <f t="shared" si="45"/>
        <v>0</v>
      </c>
      <c r="V179" s="136">
        <f t="shared" si="46"/>
        <v>0</v>
      </c>
      <c r="W179" s="15">
        <f t="shared" si="47"/>
        <v>0</v>
      </c>
      <c r="Y179" s="6">
        <f t="shared" si="48"/>
        <v>0</v>
      </c>
      <c r="Z179" s="163"/>
      <c r="AA179" s="12" t="str">
        <f>IF(G179=""," ",VLOOKUP(C179,'Ceiling - Project impl.'!$A$1:$F$202,3,FALSE))</f>
        <v xml:space="preserve"> </v>
      </c>
      <c r="AB179" s="13">
        <f t="shared" si="49"/>
        <v>0</v>
      </c>
      <c r="AC179" s="182">
        <f t="shared" si="50"/>
        <v>0</v>
      </c>
      <c r="AD179" s="14"/>
      <c r="AE179" s="6">
        <f t="shared" si="51"/>
        <v>0</v>
      </c>
      <c r="AF179" s="163"/>
      <c r="AG179" s="12" t="str">
        <f>IF(K179=""," ",VLOOKUP(C179,'Ceiling - Project impl.'!$A$1:$F$202,4,FALSE))</f>
        <v xml:space="preserve"> </v>
      </c>
      <c r="AH179" s="13">
        <f t="shared" si="52"/>
        <v>0</v>
      </c>
      <c r="AI179" s="182">
        <f t="shared" si="53"/>
        <v>0</v>
      </c>
      <c r="AJ179" s="14"/>
      <c r="AK179" s="6">
        <f t="shared" si="54"/>
        <v>0</v>
      </c>
      <c r="AL179" s="163"/>
      <c r="AM179" s="12" t="str">
        <f>IF(O179=""," ",VLOOKUP(C179,'Ceiling - Project impl.'!$A$1:$F$202,5,FALSE))</f>
        <v xml:space="preserve"> </v>
      </c>
      <c r="AN179" s="13">
        <f t="shared" si="55"/>
        <v>0</v>
      </c>
      <c r="AO179" s="182">
        <f t="shared" si="56"/>
        <v>0</v>
      </c>
      <c r="AP179" s="14"/>
      <c r="AQ179" s="6">
        <f t="shared" si="57"/>
        <v>0</v>
      </c>
      <c r="AR179" s="163"/>
      <c r="AS179" s="12" t="str">
        <f>IF(S179=""," ",VLOOKUP(C179,'Ceiling - Project impl.'!$A$1:$F$202,6,FALSE))</f>
        <v xml:space="preserve"> </v>
      </c>
      <c r="AT179" s="13">
        <f t="shared" si="58"/>
        <v>0</v>
      </c>
      <c r="AU179" s="182">
        <f t="shared" si="59"/>
        <v>0</v>
      </c>
      <c r="AV179" s="136">
        <f t="shared" si="60"/>
        <v>0</v>
      </c>
      <c r="AW179" s="15">
        <f t="shared" si="61"/>
        <v>0</v>
      </c>
      <c r="AX179" s="183">
        <f t="shared" si="62"/>
        <v>0</v>
      </c>
      <c r="AY179" s="388"/>
      <c r="AZ179" s="388"/>
      <c r="BA179" s="388"/>
    </row>
    <row r="180" spans="1:53" x14ac:dyDescent="0.3">
      <c r="A180" s="71"/>
      <c r="B180" s="11" t="str">
        <f>IF(A180="","",VLOOKUP(A180,'II.Distribution of grant'!$A$6:$E$45,2,FALSE))</f>
        <v/>
      </c>
      <c r="C180" s="11" t="str">
        <f>IF(A180="","",VLOOKUP(A180,'II.Distribution of grant'!$A$6:$E$45,4,FALSE))</f>
        <v/>
      </c>
      <c r="D180" s="11" t="str">
        <f>IF(A180=""," ",VLOOKUP(C180,'Ceiling - Project impl.'!$A$1:$F$202,2,FALSE))</f>
        <v xml:space="preserve"> </v>
      </c>
      <c r="E180" s="6"/>
      <c r="F180" s="6"/>
      <c r="G180" s="6"/>
      <c r="H180" s="12" t="str">
        <f>IF(G180=""," ",VLOOKUP(C180,'Ceiling - Project impl.'!$A$1:$F$202,3,FALSE))</f>
        <v xml:space="preserve"> </v>
      </c>
      <c r="I180" s="13">
        <f t="shared" si="42"/>
        <v>0</v>
      </c>
      <c r="J180" s="14"/>
      <c r="K180" s="6"/>
      <c r="L180" s="12" t="str">
        <f>IF(K180=""," ",VLOOKUP(C180,'Ceiling - Project impl.'!$A$1:$F$202,4,FALSE))</f>
        <v xml:space="preserve"> </v>
      </c>
      <c r="M180" s="13">
        <f t="shared" si="43"/>
        <v>0</v>
      </c>
      <c r="N180" s="14"/>
      <c r="O180" s="6"/>
      <c r="P180" s="12" t="str">
        <f>IF(O180=""," ",VLOOKUP(C180,'Ceiling - Project impl.'!$A$1:$F$202,5,FALSE))</f>
        <v xml:space="preserve"> </v>
      </c>
      <c r="Q180" s="13">
        <f t="shared" si="44"/>
        <v>0</v>
      </c>
      <c r="R180" s="14"/>
      <c r="S180" s="6"/>
      <c r="T180" s="12" t="str">
        <f>IF(S180=""," ",VLOOKUP(C180,'Ceiling - Project impl.'!$A$1:$F$202,6,FALSE))</f>
        <v xml:space="preserve"> </v>
      </c>
      <c r="U180" s="13">
        <f t="shared" si="45"/>
        <v>0</v>
      </c>
      <c r="V180" s="136">
        <f t="shared" si="46"/>
        <v>0</v>
      </c>
      <c r="W180" s="15">
        <f t="shared" si="47"/>
        <v>0</v>
      </c>
      <c r="Y180" s="6">
        <f t="shared" si="48"/>
        <v>0</v>
      </c>
      <c r="Z180" s="163"/>
      <c r="AA180" s="12" t="str">
        <f>IF(G180=""," ",VLOOKUP(C180,'Ceiling - Project impl.'!$A$1:$F$202,3,FALSE))</f>
        <v xml:space="preserve"> </v>
      </c>
      <c r="AB180" s="13">
        <f t="shared" si="49"/>
        <v>0</v>
      </c>
      <c r="AC180" s="182">
        <f t="shared" si="50"/>
        <v>0</v>
      </c>
      <c r="AD180" s="14"/>
      <c r="AE180" s="6">
        <f t="shared" si="51"/>
        <v>0</v>
      </c>
      <c r="AF180" s="163"/>
      <c r="AG180" s="12" t="str">
        <f>IF(K180=""," ",VLOOKUP(C180,'Ceiling - Project impl.'!$A$1:$F$202,4,FALSE))</f>
        <v xml:space="preserve"> </v>
      </c>
      <c r="AH180" s="13">
        <f t="shared" si="52"/>
        <v>0</v>
      </c>
      <c r="AI180" s="182">
        <f t="shared" si="53"/>
        <v>0</v>
      </c>
      <c r="AJ180" s="14"/>
      <c r="AK180" s="6">
        <f t="shared" si="54"/>
        <v>0</v>
      </c>
      <c r="AL180" s="163"/>
      <c r="AM180" s="12" t="str">
        <f>IF(O180=""," ",VLOOKUP(C180,'Ceiling - Project impl.'!$A$1:$F$202,5,FALSE))</f>
        <v xml:space="preserve"> </v>
      </c>
      <c r="AN180" s="13">
        <f t="shared" si="55"/>
        <v>0</v>
      </c>
      <c r="AO180" s="182">
        <f t="shared" si="56"/>
        <v>0</v>
      </c>
      <c r="AP180" s="14"/>
      <c r="AQ180" s="6">
        <f t="shared" si="57"/>
        <v>0</v>
      </c>
      <c r="AR180" s="163"/>
      <c r="AS180" s="12" t="str">
        <f>IF(S180=""," ",VLOOKUP(C180,'Ceiling - Project impl.'!$A$1:$F$202,6,FALSE))</f>
        <v xml:space="preserve"> </v>
      </c>
      <c r="AT180" s="13">
        <f t="shared" si="58"/>
        <v>0</v>
      </c>
      <c r="AU180" s="182">
        <f t="shared" si="59"/>
        <v>0</v>
      </c>
      <c r="AV180" s="136">
        <f t="shared" si="60"/>
        <v>0</v>
      </c>
      <c r="AW180" s="15">
        <f t="shared" si="61"/>
        <v>0</v>
      </c>
      <c r="AX180" s="183">
        <f t="shared" si="62"/>
        <v>0</v>
      </c>
      <c r="AY180" s="388"/>
      <c r="AZ180" s="388"/>
      <c r="BA180" s="388"/>
    </row>
    <row r="181" spans="1:53" x14ac:dyDescent="0.3">
      <c r="A181" s="71"/>
      <c r="B181" s="11" t="str">
        <f>IF(A181="","",VLOOKUP(A181,'II.Distribution of grant'!$A$6:$E$45,2,FALSE))</f>
        <v/>
      </c>
      <c r="C181" s="11" t="str">
        <f>IF(A181="","",VLOOKUP(A181,'II.Distribution of grant'!$A$6:$E$45,4,FALSE))</f>
        <v/>
      </c>
      <c r="D181" s="11" t="str">
        <f>IF(A181=""," ",VLOOKUP(C181,'Ceiling - Project impl.'!$A$1:$F$202,2,FALSE))</f>
        <v xml:space="preserve"> </v>
      </c>
      <c r="E181" s="6"/>
      <c r="F181" s="6"/>
      <c r="G181" s="6"/>
      <c r="H181" s="12" t="str">
        <f>IF(G181=""," ",VLOOKUP(C181,'Ceiling - Project impl.'!$A$1:$F$202,3,FALSE))</f>
        <v xml:space="preserve"> </v>
      </c>
      <c r="I181" s="13">
        <f t="shared" si="42"/>
        <v>0</v>
      </c>
      <c r="J181" s="14"/>
      <c r="K181" s="6"/>
      <c r="L181" s="12" t="str">
        <f>IF(K181=""," ",VLOOKUP(C181,'Ceiling - Project impl.'!$A$1:$F$202,4,FALSE))</f>
        <v xml:space="preserve"> </v>
      </c>
      <c r="M181" s="13">
        <f t="shared" si="43"/>
        <v>0</v>
      </c>
      <c r="N181" s="14"/>
      <c r="O181" s="6"/>
      <c r="P181" s="12" t="str">
        <f>IF(O181=""," ",VLOOKUP(C181,'Ceiling - Project impl.'!$A$1:$F$202,5,FALSE))</f>
        <v xml:space="preserve"> </v>
      </c>
      <c r="Q181" s="13">
        <f t="shared" si="44"/>
        <v>0</v>
      </c>
      <c r="R181" s="14"/>
      <c r="S181" s="6"/>
      <c r="T181" s="12" t="str">
        <f>IF(S181=""," ",VLOOKUP(C181,'Ceiling - Project impl.'!$A$1:$F$202,6,FALSE))</f>
        <v xml:space="preserve"> </v>
      </c>
      <c r="U181" s="13">
        <f t="shared" si="45"/>
        <v>0</v>
      </c>
      <c r="V181" s="136">
        <f t="shared" si="46"/>
        <v>0</v>
      </c>
      <c r="W181" s="15">
        <f t="shared" si="47"/>
        <v>0</v>
      </c>
      <c r="Y181" s="6">
        <f t="shared" si="48"/>
        <v>0</v>
      </c>
      <c r="Z181" s="163"/>
      <c r="AA181" s="12" t="str">
        <f>IF(G181=""," ",VLOOKUP(C181,'Ceiling - Project impl.'!$A$1:$F$202,3,FALSE))</f>
        <v xml:space="preserve"> </v>
      </c>
      <c r="AB181" s="13">
        <f t="shared" si="49"/>
        <v>0</v>
      </c>
      <c r="AC181" s="182">
        <f t="shared" si="50"/>
        <v>0</v>
      </c>
      <c r="AD181" s="14"/>
      <c r="AE181" s="6">
        <f t="shared" si="51"/>
        <v>0</v>
      </c>
      <c r="AF181" s="163"/>
      <c r="AG181" s="12" t="str">
        <f>IF(K181=""," ",VLOOKUP(C181,'Ceiling - Project impl.'!$A$1:$F$202,4,FALSE))</f>
        <v xml:space="preserve"> </v>
      </c>
      <c r="AH181" s="13">
        <f t="shared" si="52"/>
        <v>0</v>
      </c>
      <c r="AI181" s="182">
        <f t="shared" si="53"/>
        <v>0</v>
      </c>
      <c r="AJ181" s="14"/>
      <c r="AK181" s="6">
        <f t="shared" si="54"/>
        <v>0</v>
      </c>
      <c r="AL181" s="163"/>
      <c r="AM181" s="12" t="str">
        <f>IF(O181=""," ",VLOOKUP(C181,'Ceiling - Project impl.'!$A$1:$F$202,5,FALSE))</f>
        <v xml:space="preserve"> </v>
      </c>
      <c r="AN181" s="13">
        <f t="shared" si="55"/>
        <v>0</v>
      </c>
      <c r="AO181" s="182">
        <f t="shared" si="56"/>
        <v>0</v>
      </c>
      <c r="AP181" s="14"/>
      <c r="AQ181" s="6">
        <f t="shared" si="57"/>
        <v>0</v>
      </c>
      <c r="AR181" s="163"/>
      <c r="AS181" s="12" t="str">
        <f>IF(S181=""," ",VLOOKUP(C181,'Ceiling - Project impl.'!$A$1:$F$202,6,FALSE))</f>
        <v xml:space="preserve"> </v>
      </c>
      <c r="AT181" s="13">
        <f t="shared" si="58"/>
        <v>0</v>
      </c>
      <c r="AU181" s="182">
        <f t="shared" si="59"/>
        <v>0</v>
      </c>
      <c r="AV181" s="136">
        <f t="shared" si="60"/>
        <v>0</v>
      </c>
      <c r="AW181" s="15">
        <f t="shared" si="61"/>
        <v>0</v>
      </c>
      <c r="AX181" s="183">
        <f t="shared" si="62"/>
        <v>0</v>
      </c>
      <c r="AY181" s="388"/>
      <c r="AZ181" s="388"/>
      <c r="BA181" s="388"/>
    </row>
    <row r="182" spans="1:53" x14ac:dyDescent="0.3">
      <c r="A182" s="71"/>
      <c r="B182" s="11" t="str">
        <f>IF(A182="","",VLOOKUP(A182,'II.Distribution of grant'!$A$6:$E$45,2,FALSE))</f>
        <v/>
      </c>
      <c r="C182" s="11" t="str">
        <f>IF(A182="","",VLOOKUP(A182,'II.Distribution of grant'!$A$6:$E$45,4,FALSE))</f>
        <v/>
      </c>
      <c r="D182" s="11" t="str">
        <f>IF(A182=""," ",VLOOKUP(C182,'Ceiling - Project impl.'!$A$1:$F$202,2,FALSE))</f>
        <v xml:space="preserve"> </v>
      </c>
      <c r="E182" s="6"/>
      <c r="F182" s="6"/>
      <c r="G182" s="6"/>
      <c r="H182" s="12" t="str">
        <f>IF(G182=""," ",VLOOKUP(C182,'Ceiling - Project impl.'!$A$1:$F$202,3,FALSE))</f>
        <v xml:space="preserve"> </v>
      </c>
      <c r="I182" s="13">
        <f t="shared" si="42"/>
        <v>0</v>
      </c>
      <c r="J182" s="14"/>
      <c r="K182" s="6"/>
      <c r="L182" s="12" t="str">
        <f>IF(K182=""," ",VLOOKUP(C182,'Ceiling - Project impl.'!$A$1:$F$202,4,FALSE))</f>
        <v xml:space="preserve"> </v>
      </c>
      <c r="M182" s="13">
        <f t="shared" si="43"/>
        <v>0</v>
      </c>
      <c r="N182" s="14"/>
      <c r="O182" s="6"/>
      <c r="P182" s="12" t="str">
        <f>IF(O182=""," ",VLOOKUP(C182,'Ceiling - Project impl.'!$A$1:$F$202,5,FALSE))</f>
        <v xml:space="preserve"> </v>
      </c>
      <c r="Q182" s="13">
        <f t="shared" si="44"/>
        <v>0</v>
      </c>
      <c r="R182" s="14"/>
      <c r="S182" s="6"/>
      <c r="T182" s="12" t="str">
        <f>IF(S182=""," ",VLOOKUP(C182,'Ceiling - Project impl.'!$A$1:$F$202,6,FALSE))</f>
        <v xml:space="preserve"> </v>
      </c>
      <c r="U182" s="13">
        <f t="shared" si="45"/>
        <v>0</v>
      </c>
      <c r="V182" s="136">
        <f t="shared" si="46"/>
        <v>0</v>
      </c>
      <c r="W182" s="15">
        <f t="shared" si="47"/>
        <v>0</v>
      </c>
      <c r="Y182" s="6">
        <f t="shared" si="48"/>
        <v>0</v>
      </c>
      <c r="Z182" s="163"/>
      <c r="AA182" s="12" t="str">
        <f>IF(G182=""," ",VLOOKUP(C182,'Ceiling - Project impl.'!$A$1:$F$202,3,FALSE))</f>
        <v xml:space="preserve"> </v>
      </c>
      <c r="AB182" s="13">
        <f t="shared" si="49"/>
        <v>0</v>
      </c>
      <c r="AC182" s="182">
        <f t="shared" si="50"/>
        <v>0</v>
      </c>
      <c r="AD182" s="14"/>
      <c r="AE182" s="6">
        <f t="shared" si="51"/>
        <v>0</v>
      </c>
      <c r="AF182" s="163"/>
      <c r="AG182" s="12" t="str">
        <f>IF(K182=""," ",VLOOKUP(C182,'Ceiling - Project impl.'!$A$1:$F$202,4,FALSE))</f>
        <v xml:space="preserve"> </v>
      </c>
      <c r="AH182" s="13">
        <f t="shared" si="52"/>
        <v>0</v>
      </c>
      <c r="AI182" s="182">
        <f t="shared" si="53"/>
        <v>0</v>
      </c>
      <c r="AJ182" s="14"/>
      <c r="AK182" s="6">
        <f t="shared" si="54"/>
        <v>0</v>
      </c>
      <c r="AL182" s="163"/>
      <c r="AM182" s="12" t="str">
        <f>IF(O182=""," ",VLOOKUP(C182,'Ceiling - Project impl.'!$A$1:$F$202,5,FALSE))</f>
        <v xml:space="preserve"> </v>
      </c>
      <c r="AN182" s="13">
        <f t="shared" si="55"/>
        <v>0</v>
      </c>
      <c r="AO182" s="182">
        <f t="shared" si="56"/>
        <v>0</v>
      </c>
      <c r="AP182" s="14"/>
      <c r="AQ182" s="6">
        <f t="shared" si="57"/>
        <v>0</v>
      </c>
      <c r="AR182" s="163"/>
      <c r="AS182" s="12" t="str">
        <f>IF(S182=""," ",VLOOKUP(C182,'Ceiling - Project impl.'!$A$1:$F$202,6,FALSE))</f>
        <v xml:space="preserve"> </v>
      </c>
      <c r="AT182" s="13">
        <f t="shared" si="58"/>
        <v>0</v>
      </c>
      <c r="AU182" s="182">
        <f t="shared" si="59"/>
        <v>0</v>
      </c>
      <c r="AV182" s="136">
        <f t="shared" si="60"/>
        <v>0</v>
      </c>
      <c r="AW182" s="15">
        <f t="shared" si="61"/>
        <v>0</v>
      </c>
      <c r="AX182" s="183">
        <f t="shared" si="62"/>
        <v>0</v>
      </c>
      <c r="AY182" s="388"/>
      <c r="AZ182" s="388"/>
      <c r="BA182" s="388"/>
    </row>
    <row r="183" spans="1:53" x14ac:dyDescent="0.3">
      <c r="A183" s="71"/>
      <c r="B183" s="11" t="str">
        <f>IF(A183="","",VLOOKUP(A183,'II.Distribution of grant'!$A$6:$E$45,2,FALSE))</f>
        <v/>
      </c>
      <c r="C183" s="11" t="str">
        <f>IF(A183="","",VLOOKUP(A183,'II.Distribution of grant'!$A$6:$E$45,4,FALSE))</f>
        <v/>
      </c>
      <c r="D183" s="11" t="str">
        <f>IF(A183=""," ",VLOOKUP(C183,'Ceiling - Project impl.'!$A$1:$F$202,2,FALSE))</f>
        <v xml:space="preserve"> </v>
      </c>
      <c r="E183" s="6"/>
      <c r="F183" s="6"/>
      <c r="G183" s="6"/>
      <c r="H183" s="12" t="str">
        <f>IF(G183=""," ",VLOOKUP(C183,'Ceiling - Project impl.'!$A$1:$F$202,3,FALSE))</f>
        <v xml:space="preserve"> </v>
      </c>
      <c r="I183" s="13">
        <f t="shared" si="42"/>
        <v>0</v>
      </c>
      <c r="J183" s="14"/>
      <c r="K183" s="6"/>
      <c r="L183" s="12" t="str">
        <f>IF(K183=""," ",VLOOKUP(C183,'Ceiling - Project impl.'!$A$1:$F$202,4,FALSE))</f>
        <v xml:space="preserve"> </v>
      </c>
      <c r="M183" s="13">
        <f t="shared" si="43"/>
        <v>0</v>
      </c>
      <c r="N183" s="14"/>
      <c r="O183" s="6"/>
      <c r="P183" s="12" t="str">
        <f>IF(O183=""," ",VLOOKUP(C183,'Ceiling - Project impl.'!$A$1:$F$202,5,FALSE))</f>
        <v xml:space="preserve"> </v>
      </c>
      <c r="Q183" s="13">
        <f t="shared" si="44"/>
        <v>0</v>
      </c>
      <c r="R183" s="14"/>
      <c r="S183" s="6"/>
      <c r="T183" s="12" t="str">
        <f>IF(S183=""," ",VLOOKUP(C183,'Ceiling - Project impl.'!$A$1:$F$202,6,FALSE))</f>
        <v xml:space="preserve"> </v>
      </c>
      <c r="U183" s="13">
        <f t="shared" si="45"/>
        <v>0</v>
      </c>
      <c r="V183" s="136">
        <f t="shared" si="46"/>
        <v>0</v>
      </c>
      <c r="W183" s="15">
        <f t="shared" si="47"/>
        <v>0</v>
      </c>
      <c r="Y183" s="6">
        <f t="shared" si="48"/>
        <v>0</v>
      </c>
      <c r="Z183" s="163"/>
      <c r="AA183" s="12" t="str">
        <f>IF(G183=""," ",VLOOKUP(C183,'Ceiling - Project impl.'!$A$1:$F$202,3,FALSE))</f>
        <v xml:space="preserve"> </v>
      </c>
      <c r="AB183" s="13">
        <f t="shared" si="49"/>
        <v>0</v>
      </c>
      <c r="AC183" s="182">
        <f t="shared" si="50"/>
        <v>0</v>
      </c>
      <c r="AD183" s="14"/>
      <c r="AE183" s="6">
        <f t="shared" si="51"/>
        <v>0</v>
      </c>
      <c r="AF183" s="163"/>
      <c r="AG183" s="12" t="str">
        <f>IF(K183=""," ",VLOOKUP(C183,'Ceiling - Project impl.'!$A$1:$F$202,4,FALSE))</f>
        <v xml:space="preserve"> </v>
      </c>
      <c r="AH183" s="13">
        <f t="shared" si="52"/>
        <v>0</v>
      </c>
      <c r="AI183" s="182">
        <f t="shared" si="53"/>
        <v>0</v>
      </c>
      <c r="AJ183" s="14"/>
      <c r="AK183" s="6">
        <f t="shared" si="54"/>
        <v>0</v>
      </c>
      <c r="AL183" s="163"/>
      <c r="AM183" s="12" t="str">
        <f>IF(O183=""," ",VLOOKUP(C183,'Ceiling - Project impl.'!$A$1:$F$202,5,FALSE))</f>
        <v xml:space="preserve"> </v>
      </c>
      <c r="AN183" s="13">
        <f t="shared" si="55"/>
        <v>0</v>
      </c>
      <c r="AO183" s="182">
        <f t="shared" si="56"/>
        <v>0</v>
      </c>
      <c r="AP183" s="14"/>
      <c r="AQ183" s="6">
        <f t="shared" si="57"/>
        <v>0</v>
      </c>
      <c r="AR183" s="163"/>
      <c r="AS183" s="12" t="str">
        <f>IF(S183=""," ",VLOOKUP(C183,'Ceiling - Project impl.'!$A$1:$F$202,6,FALSE))</f>
        <v xml:space="preserve"> </v>
      </c>
      <c r="AT183" s="13">
        <f t="shared" si="58"/>
        <v>0</v>
      </c>
      <c r="AU183" s="182">
        <f t="shared" si="59"/>
        <v>0</v>
      </c>
      <c r="AV183" s="136">
        <f t="shared" si="60"/>
        <v>0</v>
      </c>
      <c r="AW183" s="15">
        <f t="shared" si="61"/>
        <v>0</v>
      </c>
      <c r="AX183" s="183">
        <f t="shared" si="62"/>
        <v>0</v>
      </c>
      <c r="AY183" s="388"/>
      <c r="AZ183" s="388"/>
      <c r="BA183" s="388"/>
    </row>
    <row r="184" spans="1:53" x14ac:dyDescent="0.3">
      <c r="A184" s="71"/>
      <c r="B184" s="11" t="str">
        <f>IF(A184="","",VLOOKUP(A184,'II.Distribution of grant'!$A$6:$E$45,2,FALSE))</f>
        <v/>
      </c>
      <c r="C184" s="11" t="str">
        <f>IF(A184="","",VLOOKUP(A184,'II.Distribution of grant'!$A$6:$E$45,4,FALSE))</f>
        <v/>
      </c>
      <c r="D184" s="11" t="str">
        <f>IF(A184=""," ",VLOOKUP(C184,'Ceiling - Project impl.'!$A$1:$F$202,2,FALSE))</f>
        <v xml:space="preserve"> </v>
      </c>
      <c r="E184" s="6"/>
      <c r="F184" s="6"/>
      <c r="G184" s="6"/>
      <c r="H184" s="12" t="str">
        <f>IF(G184=""," ",VLOOKUP(C184,'Ceiling - Project impl.'!$A$1:$F$202,3,FALSE))</f>
        <v xml:space="preserve"> </v>
      </c>
      <c r="I184" s="13">
        <f t="shared" si="42"/>
        <v>0</v>
      </c>
      <c r="J184" s="14"/>
      <c r="K184" s="6"/>
      <c r="L184" s="12" t="str">
        <f>IF(K184=""," ",VLOOKUP(C184,'Ceiling - Project impl.'!$A$1:$F$202,4,FALSE))</f>
        <v xml:space="preserve"> </v>
      </c>
      <c r="M184" s="13">
        <f t="shared" si="43"/>
        <v>0</v>
      </c>
      <c r="N184" s="14"/>
      <c r="O184" s="6"/>
      <c r="P184" s="12" t="str">
        <f>IF(O184=""," ",VLOOKUP(C184,'Ceiling - Project impl.'!$A$1:$F$202,5,FALSE))</f>
        <v xml:space="preserve"> </v>
      </c>
      <c r="Q184" s="13">
        <f t="shared" si="44"/>
        <v>0</v>
      </c>
      <c r="R184" s="14"/>
      <c r="S184" s="6"/>
      <c r="T184" s="12" t="str">
        <f>IF(S184=""," ",VLOOKUP(C184,'Ceiling - Project impl.'!$A$1:$F$202,6,FALSE))</f>
        <v xml:space="preserve"> </v>
      </c>
      <c r="U184" s="13">
        <f t="shared" si="45"/>
        <v>0</v>
      </c>
      <c r="V184" s="136">
        <f t="shared" si="46"/>
        <v>0</v>
      </c>
      <c r="W184" s="15">
        <f t="shared" si="47"/>
        <v>0</v>
      </c>
      <c r="Y184" s="6">
        <f t="shared" si="48"/>
        <v>0</v>
      </c>
      <c r="Z184" s="163"/>
      <c r="AA184" s="12" t="str">
        <f>IF(G184=""," ",VLOOKUP(C184,'Ceiling - Project impl.'!$A$1:$F$202,3,FALSE))</f>
        <v xml:space="preserve"> </v>
      </c>
      <c r="AB184" s="13">
        <f t="shared" si="49"/>
        <v>0</v>
      </c>
      <c r="AC184" s="182">
        <f t="shared" si="50"/>
        <v>0</v>
      </c>
      <c r="AD184" s="14"/>
      <c r="AE184" s="6">
        <f t="shared" si="51"/>
        <v>0</v>
      </c>
      <c r="AF184" s="163"/>
      <c r="AG184" s="12" t="str">
        <f>IF(K184=""," ",VLOOKUP(C184,'Ceiling - Project impl.'!$A$1:$F$202,4,FALSE))</f>
        <v xml:space="preserve"> </v>
      </c>
      <c r="AH184" s="13">
        <f t="shared" si="52"/>
        <v>0</v>
      </c>
      <c r="AI184" s="182">
        <f t="shared" si="53"/>
        <v>0</v>
      </c>
      <c r="AJ184" s="14"/>
      <c r="AK184" s="6">
        <f t="shared" si="54"/>
        <v>0</v>
      </c>
      <c r="AL184" s="163"/>
      <c r="AM184" s="12" t="str">
        <f>IF(O184=""," ",VLOOKUP(C184,'Ceiling - Project impl.'!$A$1:$F$202,5,FALSE))</f>
        <v xml:space="preserve"> </v>
      </c>
      <c r="AN184" s="13">
        <f t="shared" si="55"/>
        <v>0</v>
      </c>
      <c r="AO184" s="182">
        <f t="shared" si="56"/>
        <v>0</v>
      </c>
      <c r="AP184" s="14"/>
      <c r="AQ184" s="6">
        <f t="shared" si="57"/>
        <v>0</v>
      </c>
      <c r="AR184" s="163"/>
      <c r="AS184" s="12" t="str">
        <f>IF(S184=""," ",VLOOKUP(C184,'Ceiling - Project impl.'!$A$1:$F$202,6,FALSE))</f>
        <v xml:space="preserve"> </v>
      </c>
      <c r="AT184" s="13">
        <f t="shared" si="58"/>
        <v>0</v>
      </c>
      <c r="AU184" s="182">
        <f t="shared" si="59"/>
        <v>0</v>
      </c>
      <c r="AV184" s="136">
        <f t="shared" si="60"/>
        <v>0</v>
      </c>
      <c r="AW184" s="15">
        <f t="shared" si="61"/>
        <v>0</v>
      </c>
      <c r="AX184" s="183">
        <f t="shared" si="62"/>
        <v>0</v>
      </c>
      <c r="AY184" s="388"/>
      <c r="AZ184" s="388"/>
      <c r="BA184" s="388"/>
    </row>
    <row r="185" spans="1:53" x14ac:dyDescent="0.3">
      <c r="A185" s="71"/>
      <c r="B185" s="11" t="str">
        <f>IF(A185="","",VLOOKUP(A185,'II.Distribution of grant'!$A$6:$E$45,2,FALSE))</f>
        <v/>
      </c>
      <c r="C185" s="11" t="str">
        <f>IF(A185="","",VLOOKUP(A185,'II.Distribution of grant'!$A$6:$E$45,4,FALSE))</f>
        <v/>
      </c>
      <c r="D185" s="11" t="str">
        <f>IF(A185=""," ",VLOOKUP(C185,'Ceiling - Project impl.'!$A$1:$F$202,2,FALSE))</f>
        <v xml:space="preserve"> </v>
      </c>
      <c r="E185" s="6"/>
      <c r="F185" s="6"/>
      <c r="G185" s="6"/>
      <c r="H185" s="12" t="str">
        <f>IF(G185=""," ",VLOOKUP(C185,'Ceiling - Project impl.'!$A$1:$F$202,3,FALSE))</f>
        <v xml:space="preserve"> </v>
      </c>
      <c r="I185" s="13">
        <f t="shared" si="42"/>
        <v>0</v>
      </c>
      <c r="J185" s="14"/>
      <c r="K185" s="6"/>
      <c r="L185" s="12" t="str">
        <f>IF(K185=""," ",VLOOKUP(C185,'Ceiling - Project impl.'!$A$1:$F$202,4,FALSE))</f>
        <v xml:space="preserve"> </v>
      </c>
      <c r="M185" s="13">
        <f t="shared" si="43"/>
        <v>0</v>
      </c>
      <c r="N185" s="14"/>
      <c r="O185" s="6"/>
      <c r="P185" s="12" t="str">
        <f>IF(O185=""," ",VLOOKUP(C185,'Ceiling - Project impl.'!$A$1:$F$202,5,FALSE))</f>
        <v xml:space="preserve"> </v>
      </c>
      <c r="Q185" s="13">
        <f t="shared" si="44"/>
        <v>0</v>
      </c>
      <c r="R185" s="14"/>
      <c r="S185" s="6"/>
      <c r="T185" s="12" t="str">
        <f>IF(S185=""," ",VLOOKUP(C185,'Ceiling - Project impl.'!$A$1:$F$202,6,FALSE))</f>
        <v xml:space="preserve"> </v>
      </c>
      <c r="U185" s="13">
        <f t="shared" si="45"/>
        <v>0</v>
      </c>
      <c r="V185" s="136">
        <f t="shared" si="46"/>
        <v>0</v>
      </c>
      <c r="W185" s="15">
        <f t="shared" si="47"/>
        <v>0</v>
      </c>
      <c r="Y185" s="6">
        <f t="shared" si="48"/>
        <v>0</v>
      </c>
      <c r="Z185" s="163"/>
      <c r="AA185" s="12" t="str">
        <f>IF(G185=""," ",VLOOKUP(C185,'Ceiling - Project impl.'!$A$1:$F$202,3,FALSE))</f>
        <v xml:space="preserve"> </v>
      </c>
      <c r="AB185" s="13">
        <f t="shared" si="49"/>
        <v>0</v>
      </c>
      <c r="AC185" s="182">
        <f t="shared" si="50"/>
        <v>0</v>
      </c>
      <c r="AD185" s="14"/>
      <c r="AE185" s="6">
        <f t="shared" si="51"/>
        <v>0</v>
      </c>
      <c r="AF185" s="163"/>
      <c r="AG185" s="12" t="str">
        <f>IF(K185=""," ",VLOOKUP(C185,'Ceiling - Project impl.'!$A$1:$F$202,4,FALSE))</f>
        <v xml:space="preserve"> </v>
      </c>
      <c r="AH185" s="13">
        <f t="shared" si="52"/>
        <v>0</v>
      </c>
      <c r="AI185" s="182">
        <f t="shared" si="53"/>
        <v>0</v>
      </c>
      <c r="AJ185" s="14"/>
      <c r="AK185" s="6">
        <f t="shared" si="54"/>
        <v>0</v>
      </c>
      <c r="AL185" s="163"/>
      <c r="AM185" s="12" t="str">
        <f>IF(O185=""," ",VLOOKUP(C185,'Ceiling - Project impl.'!$A$1:$F$202,5,FALSE))</f>
        <v xml:space="preserve"> </v>
      </c>
      <c r="AN185" s="13">
        <f t="shared" si="55"/>
        <v>0</v>
      </c>
      <c r="AO185" s="182">
        <f t="shared" si="56"/>
        <v>0</v>
      </c>
      <c r="AP185" s="14"/>
      <c r="AQ185" s="6">
        <f t="shared" si="57"/>
        <v>0</v>
      </c>
      <c r="AR185" s="163"/>
      <c r="AS185" s="12" t="str">
        <f>IF(S185=""," ",VLOOKUP(C185,'Ceiling - Project impl.'!$A$1:$F$202,6,FALSE))</f>
        <v xml:space="preserve"> </v>
      </c>
      <c r="AT185" s="13">
        <f t="shared" si="58"/>
        <v>0</v>
      </c>
      <c r="AU185" s="182">
        <f t="shared" si="59"/>
        <v>0</v>
      </c>
      <c r="AV185" s="136">
        <f t="shared" si="60"/>
        <v>0</v>
      </c>
      <c r="AW185" s="15">
        <f t="shared" si="61"/>
        <v>0</v>
      </c>
      <c r="AX185" s="183">
        <f t="shared" si="62"/>
        <v>0</v>
      </c>
      <c r="AY185" s="388"/>
      <c r="AZ185" s="388"/>
      <c r="BA185" s="388"/>
    </row>
    <row r="186" spans="1:53" x14ac:dyDescent="0.3">
      <c r="A186" s="71"/>
      <c r="B186" s="11" t="str">
        <f>IF(A186="","",VLOOKUP(A186,'II.Distribution of grant'!$A$6:$E$45,2,FALSE))</f>
        <v/>
      </c>
      <c r="C186" s="11" t="str">
        <f>IF(A186="","",VLOOKUP(A186,'II.Distribution of grant'!$A$6:$E$45,4,FALSE))</f>
        <v/>
      </c>
      <c r="D186" s="11" t="str">
        <f>IF(A186=""," ",VLOOKUP(C186,'Ceiling - Project impl.'!$A$1:$F$202,2,FALSE))</f>
        <v xml:space="preserve"> </v>
      </c>
      <c r="E186" s="6"/>
      <c r="F186" s="6"/>
      <c r="G186" s="6"/>
      <c r="H186" s="12" t="str">
        <f>IF(G186=""," ",VLOOKUP(C186,'Ceiling - Project impl.'!$A$1:$F$202,3,FALSE))</f>
        <v xml:space="preserve"> </v>
      </c>
      <c r="I186" s="13">
        <f t="shared" si="42"/>
        <v>0</v>
      </c>
      <c r="J186" s="14"/>
      <c r="K186" s="6"/>
      <c r="L186" s="12" t="str">
        <f>IF(K186=""," ",VLOOKUP(C186,'Ceiling - Project impl.'!$A$1:$F$202,4,FALSE))</f>
        <v xml:space="preserve"> </v>
      </c>
      <c r="M186" s="13">
        <f t="shared" si="43"/>
        <v>0</v>
      </c>
      <c r="N186" s="14"/>
      <c r="O186" s="6"/>
      <c r="P186" s="12" t="str">
        <f>IF(O186=""," ",VLOOKUP(C186,'Ceiling - Project impl.'!$A$1:$F$202,5,FALSE))</f>
        <v xml:space="preserve"> </v>
      </c>
      <c r="Q186" s="13">
        <f t="shared" si="44"/>
        <v>0</v>
      </c>
      <c r="R186" s="14"/>
      <c r="S186" s="6"/>
      <c r="T186" s="12" t="str">
        <f>IF(S186=""," ",VLOOKUP(C186,'Ceiling - Project impl.'!$A$1:$F$202,6,FALSE))</f>
        <v xml:space="preserve"> </v>
      </c>
      <c r="U186" s="13">
        <f t="shared" si="45"/>
        <v>0</v>
      </c>
      <c r="V186" s="136">
        <f t="shared" si="46"/>
        <v>0</v>
      </c>
      <c r="W186" s="15">
        <f t="shared" si="47"/>
        <v>0</v>
      </c>
      <c r="Y186" s="6">
        <f t="shared" si="48"/>
        <v>0</v>
      </c>
      <c r="Z186" s="163"/>
      <c r="AA186" s="12" t="str">
        <f>IF(G186=""," ",VLOOKUP(C186,'Ceiling - Project impl.'!$A$1:$F$202,3,FALSE))</f>
        <v xml:space="preserve"> </v>
      </c>
      <c r="AB186" s="13">
        <f t="shared" si="49"/>
        <v>0</v>
      </c>
      <c r="AC186" s="182">
        <f t="shared" si="50"/>
        <v>0</v>
      </c>
      <c r="AD186" s="14"/>
      <c r="AE186" s="6">
        <f t="shared" si="51"/>
        <v>0</v>
      </c>
      <c r="AF186" s="163"/>
      <c r="AG186" s="12" t="str">
        <f>IF(K186=""," ",VLOOKUP(C186,'Ceiling - Project impl.'!$A$1:$F$202,4,FALSE))</f>
        <v xml:space="preserve"> </v>
      </c>
      <c r="AH186" s="13">
        <f t="shared" si="52"/>
        <v>0</v>
      </c>
      <c r="AI186" s="182">
        <f t="shared" si="53"/>
        <v>0</v>
      </c>
      <c r="AJ186" s="14"/>
      <c r="AK186" s="6">
        <f t="shared" si="54"/>
        <v>0</v>
      </c>
      <c r="AL186" s="163"/>
      <c r="AM186" s="12" t="str">
        <f>IF(O186=""," ",VLOOKUP(C186,'Ceiling - Project impl.'!$A$1:$F$202,5,FALSE))</f>
        <v xml:space="preserve"> </v>
      </c>
      <c r="AN186" s="13">
        <f t="shared" si="55"/>
        <v>0</v>
      </c>
      <c r="AO186" s="182">
        <f t="shared" si="56"/>
        <v>0</v>
      </c>
      <c r="AP186" s="14"/>
      <c r="AQ186" s="6">
        <f t="shared" si="57"/>
        <v>0</v>
      </c>
      <c r="AR186" s="163"/>
      <c r="AS186" s="12" t="str">
        <f>IF(S186=""," ",VLOOKUP(C186,'Ceiling - Project impl.'!$A$1:$F$202,6,FALSE))</f>
        <v xml:space="preserve"> </v>
      </c>
      <c r="AT186" s="13">
        <f t="shared" si="58"/>
        <v>0</v>
      </c>
      <c r="AU186" s="182">
        <f t="shared" si="59"/>
        <v>0</v>
      </c>
      <c r="AV186" s="136">
        <f t="shared" si="60"/>
        <v>0</v>
      </c>
      <c r="AW186" s="15">
        <f t="shared" si="61"/>
        <v>0</v>
      </c>
      <c r="AX186" s="183">
        <f t="shared" si="62"/>
        <v>0</v>
      </c>
      <c r="AY186" s="388"/>
      <c r="AZ186" s="388"/>
      <c r="BA186" s="388"/>
    </row>
    <row r="187" spans="1:53" x14ac:dyDescent="0.3">
      <c r="A187" s="71"/>
      <c r="B187" s="11" t="str">
        <f>IF(A187="","",VLOOKUP(A187,'II.Distribution of grant'!$A$6:$E$45,2,FALSE))</f>
        <v/>
      </c>
      <c r="C187" s="11" t="str">
        <f>IF(A187="","",VLOOKUP(A187,'II.Distribution of grant'!$A$6:$E$45,4,FALSE))</f>
        <v/>
      </c>
      <c r="D187" s="11" t="str">
        <f>IF(A187=""," ",VLOOKUP(C187,'Ceiling - Project impl.'!$A$1:$F$202,2,FALSE))</f>
        <v xml:space="preserve"> </v>
      </c>
      <c r="E187" s="6"/>
      <c r="F187" s="6"/>
      <c r="G187" s="6"/>
      <c r="H187" s="12" t="str">
        <f>IF(G187=""," ",VLOOKUP(C187,'Ceiling - Project impl.'!$A$1:$F$202,3,FALSE))</f>
        <v xml:space="preserve"> </v>
      </c>
      <c r="I187" s="13">
        <f t="shared" si="42"/>
        <v>0</v>
      </c>
      <c r="J187" s="14"/>
      <c r="K187" s="6"/>
      <c r="L187" s="12" t="str">
        <f>IF(K187=""," ",VLOOKUP(C187,'Ceiling - Project impl.'!$A$1:$F$202,4,FALSE))</f>
        <v xml:space="preserve"> </v>
      </c>
      <c r="M187" s="13">
        <f t="shared" si="43"/>
        <v>0</v>
      </c>
      <c r="N187" s="14"/>
      <c r="O187" s="6"/>
      <c r="P187" s="12" t="str">
        <f>IF(O187=""," ",VLOOKUP(C187,'Ceiling - Project impl.'!$A$1:$F$202,5,FALSE))</f>
        <v xml:space="preserve"> </v>
      </c>
      <c r="Q187" s="13">
        <f t="shared" si="44"/>
        <v>0</v>
      </c>
      <c r="R187" s="14"/>
      <c r="S187" s="6"/>
      <c r="T187" s="12" t="str">
        <f>IF(S187=""," ",VLOOKUP(C187,'Ceiling - Project impl.'!$A$1:$F$202,6,FALSE))</f>
        <v xml:space="preserve"> </v>
      </c>
      <c r="U187" s="13">
        <f t="shared" si="45"/>
        <v>0</v>
      </c>
      <c r="V187" s="136">
        <f t="shared" si="46"/>
        <v>0</v>
      </c>
      <c r="W187" s="15">
        <f t="shared" si="47"/>
        <v>0</v>
      </c>
      <c r="Y187" s="6">
        <f t="shared" si="48"/>
        <v>0</v>
      </c>
      <c r="Z187" s="163"/>
      <c r="AA187" s="12" t="str">
        <f>IF(G187=""," ",VLOOKUP(C187,'Ceiling - Project impl.'!$A$1:$F$202,3,FALSE))</f>
        <v xml:space="preserve"> </v>
      </c>
      <c r="AB187" s="13">
        <f t="shared" si="49"/>
        <v>0</v>
      </c>
      <c r="AC187" s="182">
        <f t="shared" si="50"/>
        <v>0</v>
      </c>
      <c r="AD187" s="14"/>
      <c r="AE187" s="6">
        <f t="shared" si="51"/>
        <v>0</v>
      </c>
      <c r="AF187" s="163"/>
      <c r="AG187" s="12" t="str">
        <f>IF(K187=""," ",VLOOKUP(C187,'Ceiling - Project impl.'!$A$1:$F$202,4,FALSE))</f>
        <v xml:space="preserve"> </v>
      </c>
      <c r="AH187" s="13">
        <f t="shared" si="52"/>
        <v>0</v>
      </c>
      <c r="AI187" s="182">
        <f t="shared" si="53"/>
        <v>0</v>
      </c>
      <c r="AJ187" s="14"/>
      <c r="AK187" s="6">
        <f t="shared" si="54"/>
        <v>0</v>
      </c>
      <c r="AL187" s="163"/>
      <c r="AM187" s="12" t="str">
        <f>IF(O187=""," ",VLOOKUP(C187,'Ceiling - Project impl.'!$A$1:$F$202,5,FALSE))</f>
        <v xml:space="preserve"> </v>
      </c>
      <c r="AN187" s="13">
        <f t="shared" si="55"/>
        <v>0</v>
      </c>
      <c r="AO187" s="182">
        <f t="shared" si="56"/>
        <v>0</v>
      </c>
      <c r="AP187" s="14"/>
      <c r="AQ187" s="6">
        <f t="shared" si="57"/>
        <v>0</v>
      </c>
      <c r="AR187" s="163"/>
      <c r="AS187" s="12" t="str">
        <f>IF(S187=""," ",VLOOKUP(C187,'Ceiling - Project impl.'!$A$1:$F$202,6,FALSE))</f>
        <v xml:space="preserve"> </v>
      </c>
      <c r="AT187" s="13">
        <f t="shared" si="58"/>
        <v>0</v>
      </c>
      <c r="AU187" s="182">
        <f t="shared" si="59"/>
        <v>0</v>
      </c>
      <c r="AV187" s="136">
        <f t="shared" si="60"/>
        <v>0</v>
      </c>
      <c r="AW187" s="15">
        <f t="shared" si="61"/>
        <v>0</v>
      </c>
      <c r="AX187" s="183">
        <f t="shared" si="62"/>
        <v>0</v>
      </c>
      <c r="AY187" s="388"/>
      <c r="AZ187" s="388"/>
      <c r="BA187" s="388"/>
    </row>
    <row r="188" spans="1:53" x14ac:dyDescent="0.3">
      <c r="A188" s="71"/>
      <c r="B188" s="11" t="str">
        <f>IF(A188="","",VLOOKUP(A188,'II.Distribution of grant'!$A$6:$E$45,2,FALSE))</f>
        <v/>
      </c>
      <c r="C188" s="11" t="str">
        <f>IF(A188="","",VLOOKUP(A188,'II.Distribution of grant'!$A$6:$E$45,4,FALSE))</f>
        <v/>
      </c>
      <c r="D188" s="11" t="str">
        <f>IF(A188=""," ",VLOOKUP(C188,'Ceiling - Project impl.'!$A$1:$F$202,2,FALSE))</f>
        <v xml:space="preserve"> </v>
      </c>
      <c r="E188" s="6"/>
      <c r="F188" s="6"/>
      <c r="G188" s="6"/>
      <c r="H188" s="12" t="str">
        <f>IF(G188=""," ",VLOOKUP(C188,'Ceiling - Project impl.'!$A$1:$F$202,3,FALSE))</f>
        <v xml:space="preserve"> </v>
      </c>
      <c r="I188" s="13">
        <f t="shared" si="42"/>
        <v>0</v>
      </c>
      <c r="J188" s="14"/>
      <c r="K188" s="6"/>
      <c r="L188" s="12" t="str">
        <f>IF(K188=""," ",VLOOKUP(C188,'Ceiling - Project impl.'!$A$1:$F$202,4,FALSE))</f>
        <v xml:space="preserve"> </v>
      </c>
      <c r="M188" s="13">
        <f t="shared" si="43"/>
        <v>0</v>
      </c>
      <c r="N188" s="14"/>
      <c r="O188" s="6"/>
      <c r="P188" s="12" t="str">
        <f>IF(O188=""," ",VLOOKUP(C188,'Ceiling - Project impl.'!$A$1:$F$202,5,FALSE))</f>
        <v xml:space="preserve"> </v>
      </c>
      <c r="Q188" s="13">
        <f t="shared" si="44"/>
        <v>0</v>
      </c>
      <c r="R188" s="14"/>
      <c r="S188" s="6"/>
      <c r="T188" s="12" t="str">
        <f>IF(S188=""," ",VLOOKUP(C188,'Ceiling - Project impl.'!$A$1:$F$202,6,FALSE))</f>
        <v xml:space="preserve"> </v>
      </c>
      <c r="U188" s="13">
        <f t="shared" si="45"/>
        <v>0</v>
      </c>
      <c r="V188" s="136">
        <f t="shared" si="46"/>
        <v>0</v>
      </c>
      <c r="W188" s="15">
        <f t="shared" si="47"/>
        <v>0</v>
      </c>
      <c r="Y188" s="6">
        <f t="shared" si="48"/>
        <v>0</v>
      </c>
      <c r="Z188" s="163"/>
      <c r="AA188" s="12" t="str">
        <f>IF(G188=""," ",VLOOKUP(C188,'Ceiling - Project impl.'!$A$1:$F$202,3,FALSE))</f>
        <v xml:space="preserve"> </v>
      </c>
      <c r="AB188" s="13">
        <f t="shared" si="49"/>
        <v>0</v>
      </c>
      <c r="AC188" s="182">
        <f t="shared" si="50"/>
        <v>0</v>
      </c>
      <c r="AD188" s="14"/>
      <c r="AE188" s="6">
        <f t="shared" si="51"/>
        <v>0</v>
      </c>
      <c r="AF188" s="163"/>
      <c r="AG188" s="12" t="str">
        <f>IF(K188=""," ",VLOOKUP(C188,'Ceiling - Project impl.'!$A$1:$F$202,4,FALSE))</f>
        <v xml:space="preserve"> </v>
      </c>
      <c r="AH188" s="13">
        <f t="shared" si="52"/>
        <v>0</v>
      </c>
      <c r="AI188" s="182">
        <f t="shared" si="53"/>
        <v>0</v>
      </c>
      <c r="AJ188" s="14"/>
      <c r="AK188" s="6">
        <f t="shared" si="54"/>
        <v>0</v>
      </c>
      <c r="AL188" s="163"/>
      <c r="AM188" s="12" t="str">
        <f>IF(O188=""," ",VLOOKUP(C188,'Ceiling - Project impl.'!$A$1:$F$202,5,FALSE))</f>
        <v xml:space="preserve"> </v>
      </c>
      <c r="AN188" s="13">
        <f t="shared" si="55"/>
        <v>0</v>
      </c>
      <c r="AO188" s="182">
        <f t="shared" si="56"/>
        <v>0</v>
      </c>
      <c r="AP188" s="14"/>
      <c r="AQ188" s="6">
        <f t="shared" si="57"/>
        <v>0</v>
      </c>
      <c r="AR188" s="163"/>
      <c r="AS188" s="12" t="str">
        <f>IF(S188=""," ",VLOOKUP(C188,'Ceiling - Project impl.'!$A$1:$F$202,6,FALSE))</f>
        <v xml:space="preserve"> </v>
      </c>
      <c r="AT188" s="13">
        <f t="shared" si="58"/>
        <v>0</v>
      </c>
      <c r="AU188" s="182">
        <f t="shared" si="59"/>
        <v>0</v>
      </c>
      <c r="AV188" s="136">
        <f t="shared" si="60"/>
        <v>0</v>
      </c>
      <c r="AW188" s="15">
        <f t="shared" si="61"/>
        <v>0</v>
      </c>
      <c r="AX188" s="183">
        <f t="shared" si="62"/>
        <v>0</v>
      </c>
      <c r="AY188" s="388"/>
      <c r="AZ188" s="388"/>
      <c r="BA188" s="388"/>
    </row>
    <row r="189" spans="1:53" x14ac:dyDescent="0.3">
      <c r="A189" s="71"/>
      <c r="B189" s="11" t="str">
        <f>IF(A189="","",VLOOKUP(A189,'II.Distribution of grant'!$A$6:$E$45,2,FALSE))</f>
        <v/>
      </c>
      <c r="C189" s="11" t="str">
        <f>IF(A189="","",VLOOKUP(A189,'II.Distribution of grant'!$A$6:$E$45,4,FALSE))</f>
        <v/>
      </c>
      <c r="D189" s="11" t="str">
        <f>IF(A189=""," ",VLOOKUP(C189,'Ceiling - Project impl.'!$A$1:$F$202,2,FALSE))</f>
        <v xml:space="preserve"> </v>
      </c>
      <c r="E189" s="6"/>
      <c r="F189" s="6"/>
      <c r="G189" s="6"/>
      <c r="H189" s="12" t="str">
        <f>IF(G189=""," ",VLOOKUP(C189,'Ceiling - Project impl.'!$A$1:$F$202,3,FALSE))</f>
        <v xml:space="preserve"> </v>
      </c>
      <c r="I189" s="13">
        <f t="shared" si="42"/>
        <v>0</v>
      </c>
      <c r="J189" s="14"/>
      <c r="K189" s="6"/>
      <c r="L189" s="12" t="str">
        <f>IF(K189=""," ",VLOOKUP(C189,'Ceiling - Project impl.'!$A$1:$F$202,4,FALSE))</f>
        <v xml:space="preserve"> </v>
      </c>
      <c r="M189" s="13">
        <f t="shared" si="43"/>
        <v>0</v>
      </c>
      <c r="N189" s="14"/>
      <c r="O189" s="6"/>
      <c r="P189" s="12" t="str">
        <f>IF(O189=""," ",VLOOKUP(C189,'Ceiling - Project impl.'!$A$1:$F$202,5,FALSE))</f>
        <v xml:space="preserve"> </v>
      </c>
      <c r="Q189" s="13">
        <f t="shared" si="44"/>
        <v>0</v>
      </c>
      <c r="R189" s="14"/>
      <c r="S189" s="6"/>
      <c r="T189" s="12" t="str">
        <f>IF(S189=""," ",VLOOKUP(C189,'Ceiling - Project impl.'!$A$1:$F$202,6,FALSE))</f>
        <v xml:space="preserve"> </v>
      </c>
      <c r="U189" s="13">
        <f t="shared" si="45"/>
        <v>0</v>
      </c>
      <c r="V189" s="136">
        <f t="shared" si="46"/>
        <v>0</v>
      </c>
      <c r="W189" s="15">
        <f t="shared" si="47"/>
        <v>0</v>
      </c>
      <c r="Y189" s="6">
        <f t="shared" si="48"/>
        <v>0</v>
      </c>
      <c r="Z189" s="163"/>
      <c r="AA189" s="12" t="str">
        <f>IF(G189=""," ",VLOOKUP(C189,'Ceiling - Project impl.'!$A$1:$F$202,3,FALSE))</f>
        <v xml:space="preserve"> </v>
      </c>
      <c r="AB189" s="13">
        <f t="shared" si="49"/>
        <v>0</v>
      </c>
      <c r="AC189" s="182">
        <f t="shared" si="50"/>
        <v>0</v>
      </c>
      <c r="AD189" s="14"/>
      <c r="AE189" s="6">
        <f t="shared" si="51"/>
        <v>0</v>
      </c>
      <c r="AF189" s="163"/>
      <c r="AG189" s="12" t="str">
        <f>IF(K189=""," ",VLOOKUP(C189,'Ceiling - Project impl.'!$A$1:$F$202,4,FALSE))</f>
        <v xml:space="preserve"> </v>
      </c>
      <c r="AH189" s="13">
        <f t="shared" si="52"/>
        <v>0</v>
      </c>
      <c r="AI189" s="182">
        <f t="shared" si="53"/>
        <v>0</v>
      </c>
      <c r="AJ189" s="14"/>
      <c r="AK189" s="6">
        <f t="shared" si="54"/>
        <v>0</v>
      </c>
      <c r="AL189" s="163"/>
      <c r="AM189" s="12" t="str">
        <f>IF(O189=""," ",VLOOKUP(C189,'Ceiling - Project impl.'!$A$1:$F$202,5,FALSE))</f>
        <v xml:space="preserve"> </v>
      </c>
      <c r="AN189" s="13">
        <f t="shared" si="55"/>
        <v>0</v>
      </c>
      <c r="AO189" s="182">
        <f t="shared" si="56"/>
        <v>0</v>
      </c>
      <c r="AP189" s="14"/>
      <c r="AQ189" s="6">
        <f t="shared" si="57"/>
        <v>0</v>
      </c>
      <c r="AR189" s="163"/>
      <c r="AS189" s="12" t="str">
        <f>IF(S189=""," ",VLOOKUP(C189,'Ceiling - Project impl.'!$A$1:$F$202,6,FALSE))</f>
        <v xml:space="preserve"> </v>
      </c>
      <c r="AT189" s="13">
        <f t="shared" si="58"/>
        <v>0</v>
      </c>
      <c r="AU189" s="182">
        <f t="shared" si="59"/>
        <v>0</v>
      </c>
      <c r="AV189" s="136">
        <f t="shared" si="60"/>
        <v>0</v>
      </c>
      <c r="AW189" s="15">
        <f t="shared" si="61"/>
        <v>0</v>
      </c>
      <c r="AX189" s="183">
        <f t="shared" si="62"/>
        <v>0</v>
      </c>
      <c r="AY189" s="388"/>
      <c r="AZ189" s="388"/>
      <c r="BA189" s="388"/>
    </row>
    <row r="190" spans="1:53" x14ac:dyDescent="0.3">
      <c r="A190" s="71"/>
      <c r="B190" s="11" t="str">
        <f>IF(A190="","",VLOOKUP(A190,'II.Distribution of grant'!$A$6:$E$45,2,FALSE))</f>
        <v/>
      </c>
      <c r="C190" s="11" t="str">
        <f>IF(A190="","",VLOOKUP(A190,'II.Distribution of grant'!$A$6:$E$45,4,FALSE))</f>
        <v/>
      </c>
      <c r="D190" s="11" t="str">
        <f>IF(A190=""," ",VLOOKUP(C190,'Ceiling - Project impl.'!$A$1:$F$202,2,FALSE))</f>
        <v xml:space="preserve"> </v>
      </c>
      <c r="E190" s="6"/>
      <c r="F190" s="6"/>
      <c r="G190" s="6"/>
      <c r="H190" s="12" t="str">
        <f>IF(G190=""," ",VLOOKUP(C190,'Ceiling - Project impl.'!$A$1:$F$202,3,FALSE))</f>
        <v xml:space="preserve"> </v>
      </c>
      <c r="I190" s="13">
        <f t="shared" si="42"/>
        <v>0</v>
      </c>
      <c r="J190" s="14"/>
      <c r="K190" s="6"/>
      <c r="L190" s="12" t="str">
        <f>IF(K190=""," ",VLOOKUP(C190,'Ceiling - Project impl.'!$A$1:$F$202,4,FALSE))</f>
        <v xml:space="preserve"> </v>
      </c>
      <c r="M190" s="13">
        <f t="shared" si="43"/>
        <v>0</v>
      </c>
      <c r="N190" s="14"/>
      <c r="O190" s="6"/>
      <c r="P190" s="12" t="str">
        <f>IF(O190=""," ",VLOOKUP(C190,'Ceiling - Project impl.'!$A$1:$F$202,5,FALSE))</f>
        <v xml:space="preserve"> </v>
      </c>
      <c r="Q190" s="13">
        <f t="shared" si="44"/>
        <v>0</v>
      </c>
      <c r="R190" s="14"/>
      <c r="S190" s="6"/>
      <c r="T190" s="12" t="str">
        <f>IF(S190=""," ",VLOOKUP(C190,'Ceiling - Project impl.'!$A$1:$F$202,6,FALSE))</f>
        <v xml:space="preserve"> </v>
      </c>
      <c r="U190" s="13">
        <f t="shared" si="45"/>
        <v>0</v>
      </c>
      <c r="V190" s="136">
        <f t="shared" si="46"/>
        <v>0</v>
      </c>
      <c r="W190" s="15">
        <f t="shared" si="47"/>
        <v>0</v>
      </c>
      <c r="Y190" s="6">
        <f t="shared" si="48"/>
        <v>0</v>
      </c>
      <c r="Z190" s="163"/>
      <c r="AA190" s="12" t="str">
        <f>IF(G190=""," ",VLOOKUP(C190,'Ceiling - Project impl.'!$A$1:$F$202,3,FALSE))</f>
        <v xml:space="preserve"> </v>
      </c>
      <c r="AB190" s="13">
        <f t="shared" si="49"/>
        <v>0</v>
      </c>
      <c r="AC190" s="182">
        <f t="shared" si="50"/>
        <v>0</v>
      </c>
      <c r="AD190" s="14"/>
      <c r="AE190" s="6">
        <f t="shared" si="51"/>
        <v>0</v>
      </c>
      <c r="AF190" s="163"/>
      <c r="AG190" s="12" t="str">
        <f>IF(K190=""," ",VLOOKUP(C190,'Ceiling - Project impl.'!$A$1:$F$202,4,FALSE))</f>
        <v xml:space="preserve"> </v>
      </c>
      <c r="AH190" s="13">
        <f t="shared" si="52"/>
        <v>0</v>
      </c>
      <c r="AI190" s="182">
        <f t="shared" si="53"/>
        <v>0</v>
      </c>
      <c r="AJ190" s="14"/>
      <c r="AK190" s="6">
        <f t="shared" si="54"/>
        <v>0</v>
      </c>
      <c r="AL190" s="163"/>
      <c r="AM190" s="12" t="str">
        <f>IF(O190=""," ",VLOOKUP(C190,'Ceiling - Project impl.'!$A$1:$F$202,5,FALSE))</f>
        <v xml:space="preserve"> </v>
      </c>
      <c r="AN190" s="13">
        <f t="shared" si="55"/>
        <v>0</v>
      </c>
      <c r="AO190" s="182">
        <f t="shared" si="56"/>
        <v>0</v>
      </c>
      <c r="AP190" s="14"/>
      <c r="AQ190" s="6">
        <f t="shared" si="57"/>
        <v>0</v>
      </c>
      <c r="AR190" s="163"/>
      <c r="AS190" s="12" t="str">
        <f>IF(S190=""," ",VLOOKUP(C190,'Ceiling - Project impl.'!$A$1:$F$202,6,FALSE))</f>
        <v xml:space="preserve"> </v>
      </c>
      <c r="AT190" s="13">
        <f t="shared" si="58"/>
        <v>0</v>
      </c>
      <c r="AU190" s="182">
        <f t="shared" si="59"/>
        <v>0</v>
      </c>
      <c r="AV190" s="136">
        <f t="shared" si="60"/>
        <v>0</v>
      </c>
      <c r="AW190" s="15">
        <f t="shared" si="61"/>
        <v>0</v>
      </c>
      <c r="AX190" s="183">
        <f t="shared" si="62"/>
        <v>0</v>
      </c>
      <c r="AY190" s="388"/>
      <c r="AZ190" s="388"/>
      <c r="BA190" s="388"/>
    </row>
    <row r="191" spans="1:53" x14ac:dyDescent="0.3">
      <c r="A191" s="71"/>
      <c r="B191" s="11" t="str">
        <f>IF(A191="","",VLOOKUP(A191,'II.Distribution of grant'!$A$6:$E$45,2,FALSE))</f>
        <v/>
      </c>
      <c r="C191" s="11" t="str">
        <f>IF(A191="","",VLOOKUP(A191,'II.Distribution of grant'!$A$6:$E$45,4,FALSE))</f>
        <v/>
      </c>
      <c r="D191" s="11" t="str">
        <f>IF(A191=""," ",VLOOKUP(C191,'Ceiling - Project impl.'!$A$1:$F$202,2,FALSE))</f>
        <v xml:space="preserve"> </v>
      </c>
      <c r="E191" s="6"/>
      <c r="F191" s="6"/>
      <c r="G191" s="6"/>
      <c r="H191" s="12" t="str">
        <f>IF(G191=""," ",VLOOKUP(C191,'Ceiling - Project impl.'!$A$1:$F$202,3,FALSE))</f>
        <v xml:space="preserve"> </v>
      </c>
      <c r="I191" s="13">
        <f t="shared" si="42"/>
        <v>0</v>
      </c>
      <c r="J191" s="14"/>
      <c r="K191" s="6"/>
      <c r="L191" s="12" t="str">
        <f>IF(K191=""," ",VLOOKUP(C191,'Ceiling - Project impl.'!$A$1:$F$202,4,FALSE))</f>
        <v xml:space="preserve"> </v>
      </c>
      <c r="M191" s="13">
        <f t="shared" si="43"/>
        <v>0</v>
      </c>
      <c r="N191" s="14"/>
      <c r="O191" s="6"/>
      <c r="P191" s="12" t="str">
        <f>IF(O191=""," ",VLOOKUP(C191,'Ceiling - Project impl.'!$A$1:$F$202,5,FALSE))</f>
        <v xml:space="preserve"> </v>
      </c>
      <c r="Q191" s="13">
        <f t="shared" si="44"/>
        <v>0</v>
      </c>
      <c r="R191" s="14"/>
      <c r="S191" s="6"/>
      <c r="T191" s="12" t="str">
        <f>IF(S191=""," ",VLOOKUP(C191,'Ceiling - Project impl.'!$A$1:$F$202,6,FALSE))</f>
        <v xml:space="preserve"> </v>
      </c>
      <c r="U191" s="13">
        <f t="shared" si="45"/>
        <v>0</v>
      </c>
      <c r="V191" s="136">
        <f t="shared" si="46"/>
        <v>0</v>
      </c>
      <c r="W191" s="15">
        <f t="shared" si="47"/>
        <v>0</v>
      </c>
      <c r="Y191" s="6">
        <f t="shared" si="48"/>
        <v>0</v>
      </c>
      <c r="Z191" s="163"/>
      <c r="AA191" s="12" t="str">
        <f>IF(G191=""," ",VLOOKUP(C191,'Ceiling - Project impl.'!$A$1:$F$202,3,FALSE))</f>
        <v xml:space="preserve"> </v>
      </c>
      <c r="AB191" s="13">
        <f t="shared" si="49"/>
        <v>0</v>
      </c>
      <c r="AC191" s="182">
        <f t="shared" si="50"/>
        <v>0</v>
      </c>
      <c r="AD191" s="14"/>
      <c r="AE191" s="6">
        <f t="shared" si="51"/>
        <v>0</v>
      </c>
      <c r="AF191" s="163"/>
      <c r="AG191" s="12" t="str">
        <f>IF(K191=""," ",VLOOKUP(C191,'Ceiling - Project impl.'!$A$1:$F$202,4,FALSE))</f>
        <v xml:space="preserve"> </v>
      </c>
      <c r="AH191" s="13">
        <f t="shared" si="52"/>
        <v>0</v>
      </c>
      <c r="AI191" s="182">
        <f t="shared" si="53"/>
        <v>0</v>
      </c>
      <c r="AJ191" s="14"/>
      <c r="AK191" s="6">
        <f t="shared" si="54"/>
        <v>0</v>
      </c>
      <c r="AL191" s="163"/>
      <c r="AM191" s="12" t="str">
        <f>IF(O191=""," ",VLOOKUP(C191,'Ceiling - Project impl.'!$A$1:$F$202,5,FALSE))</f>
        <v xml:space="preserve"> </v>
      </c>
      <c r="AN191" s="13">
        <f t="shared" si="55"/>
        <v>0</v>
      </c>
      <c r="AO191" s="182">
        <f t="shared" si="56"/>
        <v>0</v>
      </c>
      <c r="AP191" s="14"/>
      <c r="AQ191" s="6">
        <f t="shared" si="57"/>
        <v>0</v>
      </c>
      <c r="AR191" s="163"/>
      <c r="AS191" s="12" t="str">
        <f>IF(S191=""," ",VLOOKUP(C191,'Ceiling - Project impl.'!$A$1:$F$202,6,FALSE))</f>
        <v xml:space="preserve"> </v>
      </c>
      <c r="AT191" s="13">
        <f t="shared" si="58"/>
        <v>0</v>
      </c>
      <c r="AU191" s="182">
        <f t="shared" si="59"/>
        <v>0</v>
      </c>
      <c r="AV191" s="136">
        <f t="shared" si="60"/>
        <v>0</v>
      </c>
      <c r="AW191" s="15">
        <f t="shared" si="61"/>
        <v>0</v>
      </c>
      <c r="AX191" s="183">
        <f t="shared" si="62"/>
        <v>0</v>
      </c>
      <c r="AY191" s="388"/>
      <c r="AZ191" s="388"/>
      <c r="BA191" s="388"/>
    </row>
    <row r="192" spans="1:53" x14ac:dyDescent="0.3">
      <c r="A192" s="71"/>
      <c r="B192" s="11" t="str">
        <f>IF(A192="","",VLOOKUP(A192,'II.Distribution of grant'!$A$6:$E$45,2,FALSE))</f>
        <v/>
      </c>
      <c r="C192" s="11" t="str">
        <f>IF(A192="","",VLOOKUP(A192,'II.Distribution of grant'!$A$6:$E$45,4,FALSE))</f>
        <v/>
      </c>
      <c r="D192" s="11" t="str">
        <f>IF(A192=""," ",VLOOKUP(C192,'Ceiling - Project impl.'!$A$1:$F$202,2,FALSE))</f>
        <v xml:space="preserve"> </v>
      </c>
      <c r="E192" s="6"/>
      <c r="F192" s="6"/>
      <c r="G192" s="6"/>
      <c r="H192" s="12" t="str">
        <f>IF(G192=""," ",VLOOKUP(C192,'Ceiling - Project impl.'!$A$1:$F$202,3,FALSE))</f>
        <v xml:space="preserve"> </v>
      </c>
      <c r="I192" s="13">
        <f t="shared" si="42"/>
        <v>0</v>
      </c>
      <c r="J192" s="14"/>
      <c r="K192" s="6"/>
      <c r="L192" s="12" t="str">
        <f>IF(K192=""," ",VLOOKUP(C192,'Ceiling - Project impl.'!$A$1:$F$202,4,FALSE))</f>
        <v xml:space="preserve"> </v>
      </c>
      <c r="M192" s="13">
        <f t="shared" si="43"/>
        <v>0</v>
      </c>
      <c r="N192" s="14"/>
      <c r="O192" s="6"/>
      <c r="P192" s="12" t="str">
        <f>IF(O192=""," ",VLOOKUP(C192,'Ceiling - Project impl.'!$A$1:$F$202,5,FALSE))</f>
        <v xml:space="preserve"> </v>
      </c>
      <c r="Q192" s="13">
        <f t="shared" si="44"/>
        <v>0</v>
      </c>
      <c r="R192" s="14"/>
      <c r="S192" s="6"/>
      <c r="T192" s="12" t="str">
        <f>IF(S192=""," ",VLOOKUP(C192,'Ceiling - Project impl.'!$A$1:$F$202,6,FALSE))</f>
        <v xml:space="preserve"> </v>
      </c>
      <c r="U192" s="13">
        <f t="shared" si="45"/>
        <v>0</v>
      </c>
      <c r="V192" s="136">
        <f t="shared" si="46"/>
        <v>0</v>
      </c>
      <c r="W192" s="15">
        <f t="shared" si="47"/>
        <v>0</v>
      </c>
      <c r="Y192" s="6">
        <f t="shared" si="48"/>
        <v>0</v>
      </c>
      <c r="Z192" s="163"/>
      <c r="AA192" s="12" t="str">
        <f>IF(G192=""," ",VLOOKUP(C192,'Ceiling - Project impl.'!$A$1:$F$202,3,FALSE))</f>
        <v xml:space="preserve"> </v>
      </c>
      <c r="AB192" s="13">
        <f t="shared" si="49"/>
        <v>0</v>
      </c>
      <c r="AC192" s="182">
        <f t="shared" si="50"/>
        <v>0</v>
      </c>
      <c r="AD192" s="14"/>
      <c r="AE192" s="6">
        <f t="shared" si="51"/>
        <v>0</v>
      </c>
      <c r="AF192" s="163"/>
      <c r="AG192" s="12" t="str">
        <f>IF(K192=""," ",VLOOKUP(C192,'Ceiling - Project impl.'!$A$1:$F$202,4,FALSE))</f>
        <v xml:space="preserve"> </v>
      </c>
      <c r="AH192" s="13">
        <f t="shared" si="52"/>
        <v>0</v>
      </c>
      <c r="AI192" s="182">
        <f t="shared" si="53"/>
        <v>0</v>
      </c>
      <c r="AJ192" s="14"/>
      <c r="AK192" s="6">
        <f t="shared" si="54"/>
        <v>0</v>
      </c>
      <c r="AL192" s="163"/>
      <c r="AM192" s="12" t="str">
        <f>IF(O192=""," ",VLOOKUP(C192,'Ceiling - Project impl.'!$A$1:$F$202,5,FALSE))</f>
        <v xml:space="preserve"> </v>
      </c>
      <c r="AN192" s="13">
        <f t="shared" si="55"/>
        <v>0</v>
      </c>
      <c r="AO192" s="182">
        <f t="shared" si="56"/>
        <v>0</v>
      </c>
      <c r="AP192" s="14"/>
      <c r="AQ192" s="6">
        <f t="shared" si="57"/>
        <v>0</v>
      </c>
      <c r="AR192" s="163"/>
      <c r="AS192" s="12" t="str">
        <f>IF(S192=""," ",VLOOKUP(C192,'Ceiling - Project impl.'!$A$1:$F$202,6,FALSE))</f>
        <v xml:space="preserve"> </v>
      </c>
      <c r="AT192" s="13">
        <f t="shared" si="58"/>
        <v>0</v>
      </c>
      <c r="AU192" s="182">
        <f t="shared" si="59"/>
        <v>0</v>
      </c>
      <c r="AV192" s="136">
        <f t="shared" si="60"/>
        <v>0</v>
      </c>
      <c r="AW192" s="15">
        <f t="shared" si="61"/>
        <v>0</v>
      </c>
      <c r="AX192" s="183">
        <f t="shared" si="62"/>
        <v>0</v>
      </c>
      <c r="AY192" s="388"/>
      <c r="AZ192" s="388"/>
      <c r="BA192" s="388"/>
    </row>
    <row r="193" spans="1:53" x14ac:dyDescent="0.3">
      <c r="A193" s="71"/>
      <c r="B193" s="11" t="str">
        <f>IF(A193="","",VLOOKUP(A193,'II.Distribution of grant'!$A$6:$E$45,2,FALSE))</f>
        <v/>
      </c>
      <c r="C193" s="11" t="str">
        <f>IF(A193="","",VLOOKUP(A193,'II.Distribution of grant'!$A$6:$E$45,4,FALSE))</f>
        <v/>
      </c>
      <c r="D193" s="11" t="str">
        <f>IF(A193=""," ",VLOOKUP(C193,'Ceiling - Project impl.'!$A$1:$F$202,2,FALSE))</f>
        <v xml:space="preserve"> </v>
      </c>
      <c r="E193" s="6"/>
      <c r="F193" s="6"/>
      <c r="G193" s="6"/>
      <c r="H193" s="12" t="str">
        <f>IF(G193=""," ",VLOOKUP(C193,'Ceiling - Project impl.'!$A$1:$F$202,3,FALSE))</f>
        <v xml:space="preserve"> </v>
      </c>
      <c r="I193" s="13">
        <f t="shared" si="42"/>
        <v>0</v>
      </c>
      <c r="J193" s="14"/>
      <c r="K193" s="6"/>
      <c r="L193" s="12" t="str">
        <f>IF(K193=""," ",VLOOKUP(C193,'Ceiling - Project impl.'!$A$1:$F$202,4,FALSE))</f>
        <v xml:space="preserve"> </v>
      </c>
      <c r="M193" s="13">
        <f t="shared" si="43"/>
        <v>0</v>
      </c>
      <c r="N193" s="14"/>
      <c r="O193" s="6"/>
      <c r="P193" s="12" t="str">
        <f>IF(O193=""," ",VLOOKUP(C193,'Ceiling - Project impl.'!$A$1:$F$202,5,FALSE))</f>
        <v xml:space="preserve"> </v>
      </c>
      <c r="Q193" s="13">
        <f t="shared" si="44"/>
        <v>0</v>
      </c>
      <c r="R193" s="14"/>
      <c r="S193" s="6"/>
      <c r="T193" s="12" t="str">
        <f>IF(S193=""," ",VLOOKUP(C193,'Ceiling - Project impl.'!$A$1:$F$202,6,FALSE))</f>
        <v xml:space="preserve"> </v>
      </c>
      <c r="U193" s="13">
        <f t="shared" si="45"/>
        <v>0</v>
      </c>
      <c r="V193" s="136">
        <f t="shared" si="46"/>
        <v>0</v>
      </c>
      <c r="W193" s="15">
        <f t="shared" si="47"/>
        <v>0</v>
      </c>
      <c r="Y193" s="6">
        <f t="shared" si="48"/>
        <v>0</v>
      </c>
      <c r="Z193" s="163"/>
      <c r="AA193" s="12" t="str">
        <f>IF(G193=""," ",VLOOKUP(C193,'Ceiling - Project impl.'!$A$1:$F$202,3,FALSE))</f>
        <v xml:space="preserve"> </v>
      </c>
      <c r="AB193" s="13">
        <f t="shared" si="49"/>
        <v>0</v>
      </c>
      <c r="AC193" s="182">
        <f t="shared" si="50"/>
        <v>0</v>
      </c>
      <c r="AD193" s="14"/>
      <c r="AE193" s="6">
        <f t="shared" si="51"/>
        <v>0</v>
      </c>
      <c r="AF193" s="163"/>
      <c r="AG193" s="12" t="str">
        <f>IF(K193=""," ",VLOOKUP(C193,'Ceiling - Project impl.'!$A$1:$F$202,4,FALSE))</f>
        <v xml:space="preserve"> </v>
      </c>
      <c r="AH193" s="13">
        <f t="shared" si="52"/>
        <v>0</v>
      </c>
      <c r="AI193" s="182">
        <f t="shared" si="53"/>
        <v>0</v>
      </c>
      <c r="AJ193" s="14"/>
      <c r="AK193" s="6">
        <f t="shared" si="54"/>
        <v>0</v>
      </c>
      <c r="AL193" s="163"/>
      <c r="AM193" s="12" t="str">
        <f>IF(O193=""," ",VLOOKUP(C193,'Ceiling - Project impl.'!$A$1:$F$202,5,FALSE))</f>
        <v xml:space="preserve"> </v>
      </c>
      <c r="AN193" s="13">
        <f t="shared" si="55"/>
        <v>0</v>
      </c>
      <c r="AO193" s="182">
        <f t="shared" si="56"/>
        <v>0</v>
      </c>
      <c r="AP193" s="14"/>
      <c r="AQ193" s="6">
        <f t="shared" si="57"/>
        <v>0</v>
      </c>
      <c r="AR193" s="163"/>
      <c r="AS193" s="12" t="str">
        <f>IF(S193=""," ",VLOOKUP(C193,'Ceiling - Project impl.'!$A$1:$F$202,6,FALSE))</f>
        <v xml:space="preserve"> </v>
      </c>
      <c r="AT193" s="13">
        <f t="shared" si="58"/>
        <v>0</v>
      </c>
      <c r="AU193" s="182">
        <f t="shared" si="59"/>
        <v>0</v>
      </c>
      <c r="AV193" s="136">
        <f t="shared" si="60"/>
        <v>0</v>
      </c>
      <c r="AW193" s="15">
        <f t="shared" si="61"/>
        <v>0</v>
      </c>
      <c r="AX193" s="183">
        <f t="shared" si="62"/>
        <v>0</v>
      </c>
      <c r="AY193" s="388"/>
      <c r="AZ193" s="388"/>
      <c r="BA193" s="388"/>
    </row>
    <row r="194" spans="1:53" x14ac:dyDescent="0.3">
      <c r="A194" s="71"/>
      <c r="B194" s="11" t="str">
        <f>IF(A194="","",VLOOKUP(A194,'II.Distribution of grant'!$A$6:$E$45,2,FALSE))</f>
        <v/>
      </c>
      <c r="C194" s="11" t="str">
        <f>IF(A194="","",VLOOKUP(A194,'II.Distribution of grant'!$A$6:$E$45,4,FALSE))</f>
        <v/>
      </c>
      <c r="D194" s="11" t="str">
        <f>IF(A194=""," ",VLOOKUP(C194,'Ceiling - Project impl.'!$A$1:$F$202,2,FALSE))</f>
        <v xml:space="preserve"> </v>
      </c>
      <c r="E194" s="6"/>
      <c r="F194" s="6"/>
      <c r="G194" s="6"/>
      <c r="H194" s="12" t="str">
        <f>IF(G194=""," ",VLOOKUP(C194,'Ceiling - Project impl.'!$A$1:$F$202,3,FALSE))</f>
        <v xml:space="preserve"> </v>
      </c>
      <c r="I194" s="13">
        <f t="shared" si="42"/>
        <v>0</v>
      </c>
      <c r="J194" s="14"/>
      <c r="K194" s="6"/>
      <c r="L194" s="12" t="str">
        <f>IF(K194=""," ",VLOOKUP(C194,'Ceiling - Project impl.'!$A$1:$F$202,4,FALSE))</f>
        <v xml:space="preserve"> </v>
      </c>
      <c r="M194" s="13">
        <f t="shared" si="43"/>
        <v>0</v>
      </c>
      <c r="N194" s="14"/>
      <c r="O194" s="6"/>
      <c r="P194" s="12" t="str">
        <f>IF(O194=""," ",VLOOKUP(C194,'Ceiling - Project impl.'!$A$1:$F$202,5,FALSE))</f>
        <v xml:space="preserve"> </v>
      </c>
      <c r="Q194" s="13">
        <f t="shared" si="44"/>
        <v>0</v>
      </c>
      <c r="R194" s="14"/>
      <c r="S194" s="6"/>
      <c r="T194" s="12" t="str">
        <f>IF(S194=""," ",VLOOKUP(C194,'Ceiling - Project impl.'!$A$1:$F$202,6,FALSE))</f>
        <v xml:space="preserve"> </v>
      </c>
      <c r="U194" s="13">
        <f t="shared" si="45"/>
        <v>0</v>
      </c>
      <c r="V194" s="136">
        <f t="shared" si="46"/>
        <v>0</v>
      </c>
      <c r="W194" s="15">
        <f t="shared" si="47"/>
        <v>0</v>
      </c>
      <c r="Y194" s="6">
        <f t="shared" si="48"/>
        <v>0</v>
      </c>
      <c r="Z194" s="163"/>
      <c r="AA194" s="12" t="str">
        <f>IF(G194=""," ",VLOOKUP(C194,'Ceiling - Project impl.'!$A$1:$F$202,3,FALSE))</f>
        <v xml:space="preserve"> </v>
      </c>
      <c r="AB194" s="13">
        <f t="shared" si="49"/>
        <v>0</v>
      </c>
      <c r="AC194" s="182">
        <f t="shared" si="50"/>
        <v>0</v>
      </c>
      <c r="AD194" s="14"/>
      <c r="AE194" s="6">
        <f t="shared" si="51"/>
        <v>0</v>
      </c>
      <c r="AF194" s="163"/>
      <c r="AG194" s="12" t="str">
        <f>IF(K194=""," ",VLOOKUP(C194,'Ceiling - Project impl.'!$A$1:$F$202,4,FALSE))</f>
        <v xml:space="preserve"> </v>
      </c>
      <c r="AH194" s="13">
        <f t="shared" si="52"/>
        <v>0</v>
      </c>
      <c r="AI194" s="182">
        <f t="shared" si="53"/>
        <v>0</v>
      </c>
      <c r="AJ194" s="14"/>
      <c r="AK194" s="6">
        <f t="shared" si="54"/>
        <v>0</v>
      </c>
      <c r="AL194" s="163"/>
      <c r="AM194" s="12" t="str">
        <f>IF(O194=""," ",VLOOKUP(C194,'Ceiling - Project impl.'!$A$1:$F$202,5,FALSE))</f>
        <v xml:space="preserve"> </v>
      </c>
      <c r="AN194" s="13">
        <f t="shared" si="55"/>
        <v>0</v>
      </c>
      <c r="AO194" s="182">
        <f t="shared" si="56"/>
        <v>0</v>
      </c>
      <c r="AP194" s="14"/>
      <c r="AQ194" s="6">
        <f t="shared" si="57"/>
        <v>0</v>
      </c>
      <c r="AR194" s="163"/>
      <c r="AS194" s="12" t="str">
        <f>IF(S194=""," ",VLOOKUP(C194,'Ceiling - Project impl.'!$A$1:$F$202,6,FALSE))</f>
        <v xml:space="preserve"> </v>
      </c>
      <c r="AT194" s="13">
        <f t="shared" si="58"/>
        <v>0</v>
      </c>
      <c r="AU194" s="182">
        <f t="shared" si="59"/>
        <v>0</v>
      </c>
      <c r="AV194" s="136">
        <f t="shared" si="60"/>
        <v>0</v>
      </c>
      <c r="AW194" s="15">
        <f t="shared" si="61"/>
        <v>0</v>
      </c>
      <c r="AX194" s="183">
        <f t="shared" si="62"/>
        <v>0</v>
      </c>
      <c r="AY194" s="388"/>
      <c r="AZ194" s="388"/>
      <c r="BA194" s="388"/>
    </row>
    <row r="195" spans="1:53" x14ac:dyDescent="0.3">
      <c r="A195" s="71"/>
      <c r="B195" s="11" t="str">
        <f>IF(A195="","",VLOOKUP(A195,'II.Distribution of grant'!$A$6:$E$45,2,FALSE))</f>
        <v/>
      </c>
      <c r="C195" s="11" t="str">
        <f>IF(A195="","",VLOOKUP(A195,'II.Distribution of grant'!$A$6:$E$45,4,FALSE))</f>
        <v/>
      </c>
      <c r="D195" s="11" t="str">
        <f>IF(A195=""," ",VLOOKUP(C195,'Ceiling - Project impl.'!$A$1:$F$202,2,FALSE))</f>
        <v xml:space="preserve"> </v>
      </c>
      <c r="E195" s="6"/>
      <c r="F195" s="6"/>
      <c r="G195" s="6"/>
      <c r="H195" s="12" t="str">
        <f>IF(G195=""," ",VLOOKUP(C195,'Ceiling - Project impl.'!$A$1:$F$202,3,FALSE))</f>
        <v xml:space="preserve"> </v>
      </c>
      <c r="I195" s="13">
        <f t="shared" si="42"/>
        <v>0</v>
      </c>
      <c r="J195" s="14"/>
      <c r="K195" s="6"/>
      <c r="L195" s="12" t="str">
        <f>IF(K195=""," ",VLOOKUP(C195,'Ceiling - Project impl.'!$A$1:$F$202,4,FALSE))</f>
        <v xml:space="preserve"> </v>
      </c>
      <c r="M195" s="13">
        <f t="shared" si="43"/>
        <v>0</v>
      </c>
      <c r="N195" s="14"/>
      <c r="O195" s="6"/>
      <c r="P195" s="12" t="str">
        <f>IF(O195=""," ",VLOOKUP(C195,'Ceiling - Project impl.'!$A$1:$F$202,5,FALSE))</f>
        <v xml:space="preserve"> </v>
      </c>
      <c r="Q195" s="13">
        <f t="shared" si="44"/>
        <v>0</v>
      </c>
      <c r="R195" s="14"/>
      <c r="S195" s="6"/>
      <c r="T195" s="12" t="str">
        <f>IF(S195=""," ",VLOOKUP(C195,'Ceiling - Project impl.'!$A$1:$F$202,6,FALSE))</f>
        <v xml:space="preserve"> </v>
      </c>
      <c r="U195" s="13">
        <f t="shared" si="45"/>
        <v>0</v>
      </c>
      <c r="V195" s="136">
        <f t="shared" si="46"/>
        <v>0</v>
      </c>
      <c r="W195" s="15">
        <f t="shared" si="47"/>
        <v>0</v>
      </c>
      <c r="Y195" s="6">
        <f t="shared" si="48"/>
        <v>0</v>
      </c>
      <c r="Z195" s="163"/>
      <c r="AA195" s="12" t="str">
        <f>IF(G195=""," ",VLOOKUP(C195,'Ceiling - Project impl.'!$A$1:$F$202,3,FALSE))</f>
        <v xml:space="preserve"> </v>
      </c>
      <c r="AB195" s="13">
        <f t="shared" si="49"/>
        <v>0</v>
      </c>
      <c r="AC195" s="182">
        <f t="shared" si="50"/>
        <v>0</v>
      </c>
      <c r="AD195" s="14"/>
      <c r="AE195" s="6">
        <f t="shared" si="51"/>
        <v>0</v>
      </c>
      <c r="AF195" s="163"/>
      <c r="AG195" s="12" t="str">
        <f>IF(K195=""," ",VLOOKUP(C195,'Ceiling - Project impl.'!$A$1:$F$202,4,FALSE))</f>
        <v xml:space="preserve"> </v>
      </c>
      <c r="AH195" s="13">
        <f t="shared" si="52"/>
        <v>0</v>
      </c>
      <c r="AI195" s="182">
        <f t="shared" si="53"/>
        <v>0</v>
      </c>
      <c r="AJ195" s="14"/>
      <c r="AK195" s="6">
        <f t="shared" si="54"/>
        <v>0</v>
      </c>
      <c r="AL195" s="163"/>
      <c r="AM195" s="12" t="str">
        <f>IF(O195=""," ",VLOOKUP(C195,'Ceiling - Project impl.'!$A$1:$F$202,5,FALSE))</f>
        <v xml:space="preserve"> </v>
      </c>
      <c r="AN195" s="13">
        <f t="shared" si="55"/>
        <v>0</v>
      </c>
      <c r="AO195" s="182">
        <f t="shared" si="56"/>
        <v>0</v>
      </c>
      <c r="AP195" s="14"/>
      <c r="AQ195" s="6">
        <f t="shared" si="57"/>
        <v>0</v>
      </c>
      <c r="AR195" s="163"/>
      <c r="AS195" s="12" t="str">
        <f>IF(S195=""," ",VLOOKUP(C195,'Ceiling - Project impl.'!$A$1:$F$202,6,FALSE))</f>
        <v xml:space="preserve"> </v>
      </c>
      <c r="AT195" s="13">
        <f t="shared" si="58"/>
        <v>0</v>
      </c>
      <c r="AU195" s="182">
        <f t="shared" si="59"/>
        <v>0</v>
      </c>
      <c r="AV195" s="136">
        <f t="shared" si="60"/>
        <v>0</v>
      </c>
      <c r="AW195" s="15">
        <f t="shared" si="61"/>
        <v>0</v>
      </c>
      <c r="AX195" s="183">
        <f t="shared" si="62"/>
        <v>0</v>
      </c>
      <c r="AY195" s="388"/>
      <c r="AZ195" s="388"/>
      <c r="BA195" s="388"/>
    </row>
    <row r="196" spans="1:53" x14ac:dyDescent="0.3">
      <c r="A196" s="71"/>
      <c r="B196" s="11" t="str">
        <f>IF(A196="","",VLOOKUP(A196,'II.Distribution of grant'!$A$6:$E$45,2,FALSE))</f>
        <v/>
      </c>
      <c r="C196" s="11" t="str">
        <f>IF(A196="","",VLOOKUP(A196,'II.Distribution of grant'!$A$6:$E$45,4,FALSE))</f>
        <v/>
      </c>
      <c r="D196" s="11" t="str">
        <f>IF(A196=""," ",VLOOKUP(C196,'Ceiling - Project impl.'!$A$1:$F$202,2,FALSE))</f>
        <v xml:space="preserve"> </v>
      </c>
      <c r="E196" s="6"/>
      <c r="F196" s="6"/>
      <c r="G196" s="6"/>
      <c r="H196" s="12" t="str">
        <f>IF(G196=""," ",VLOOKUP(C196,'Ceiling - Project impl.'!$A$1:$F$202,3,FALSE))</f>
        <v xml:space="preserve"> </v>
      </c>
      <c r="I196" s="13">
        <f t="shared" si="42"/>
        <v>0</v>
      </c>
      <c r="J196" s="14"/>
      <c r="K196" s="6"/>
      <c r="L196" s="12" t="str">
        <f>IF(K196=""," ",VLOOKUP(C196,'Ceiling - Project impl.'!$A$1:$F$202,4,FALSE))</f>
        <v xml:space="preserve"> </v>
      </c>
      <c r="M196" s="13">
        <f t="shared" si="43"/>
        <v>0</v>
      </c>
      <c r="N196" s="14"/>
      <c r="O196" s="6"/>
      <c r="P196" s="12" t="str">
        <f>IF(O196=""," ",VLOOKUP(C196,'Ceiling - Project impl.'!$A$1:$F$202,5,FALSE))</f>
        <v xml:space="preserve"> </v>
      </c>
      <c r="Q196" s="13">
        <f t="shared" si="44"/>
        <v>0</v>
      </c>
      <c r="R196" s="14"/>
      <c r="S196" s="6"/>
      <c r="T196" s="12" t="str">
        <f>IF(S196=""," ",VLOOKUP(C196,'Ceiling - Project impl.'!$A$1:$F$202,6,FALSE))</f>
        <v xml:space="preserve"> </v>
      </c>
      <c r="U196" s="13">
        <f t="shared" si="45"/>
        <v>0</v>
      </c>
      <c r="V196" s="136">
        <f t="shared" si="46"/>
        <v>0</v>
      </c>
      <c r="W196" s="15">
        <f t="shared" si="47"/>
        <v>0</v>
      </c>
      <c r="Y196" s="6">
        <f t="shared" si="48"/>
        <v>0</v>
      </c>
      <c r="Z196" s="163"/>
      <c r="AA196" s="12" t="str">
        <f>IF(G196=""," ",VLOOKUP(C196,'Ceiling - Project impl.'!$A$1:$F$202,3,FALSE))</f>
        <v xml:space="preserve"> </v>
      </c>
      <c r="AB196" s="13">
        <f t="shared" si="49"/>
        <v>0</v>
      </c>
      <c r="AC196" s="182">
        <f t="shared" si="50"/>
        <v>0</v>
      </c>
      <c r="AD196" s="14"/>
      <c r="AE196" s="6">
        <f t="shared" si="51"/>
        <v>0</v>
      </c>
      <c r="AF196" s="163"/>
      <c r="AG196" s="12" t="str">
        <f>IF(K196=""," ",VLOOKUP(C196,'Ceiling - Project impl.'!$A$1:$F$202,4,FALSE))</f>
        <v xml:space="preserve"> </v>
      </c>
      <c r="AH196" s="13">
        <f t="shared" si="52"/>
        <v>0</v>
      </c>
      <c r="AI196" s="182">
        <f t="shared" si="53"/>
        <v>0</v>
      </c>
      <c r="AJ196" s="14"/>
      <c r="AK196" s="6">
        <f t="shared" si="54"/>
        <v>0</v>
      </c>
      <c r="AL196" s="163"/>
      <c r="AM196" s="12" t="str">
        <f>IF(O196=""," ",VLOOKUP(C196,'Ceiling - Project impl.'!$A$1:$F$202,5,FALSE))</f>
        <v xml:space="preserve"> </v>
      </c>
      <c r="AN196" s="13">
        <f t="shared" si="55"/>
        <v>0</v>
      </c>
      <c r="AO196" s="182">
        <f t="shared" si="56"/>
        <v>0</v>
      </c>
      <c r="AP196" s="14"/>
      <c r="AQ196" s="6">
        <f t="shared" si="57"/>
        <v>0</v>
      </c>
      <c r="AR196" s="163"/>
      <c r="AS196" s="12" t="str">
        <f>IF(S196=""," ",VLOOKUP(C196,'Ceiling - Project impl.'!$A$1:$F$202,6,FALSE))</f>
        <v xml:space="preserve"> </v>
      </c>
      <c r="AT196" s="13">
        <f t="shared" si="58"/>
        <v>0</v>
      </c>
      <c r="AU196" s="182">
        <f t="shared" si="59"/>
        <v>0</v>
      </c>
      <c r="AV196" s="136">
        <f t="shared" si="60"/>
        <v>0</v>
      </c>
      <c r="AW196" s="15">
        <f t="shared" si="61"/>
        <v>0</v>
      </c>
      <c r="AX196" s="183">
        <f t="shared" si="62"/>
        <v>0</v>
      </c>
      <c r="AY196" s="388"/>
      <c r="AZ196" s="388"/>
      <c r="BA196" s="388"/>
    </row>
    <row r="197" spans="1:53" x14ac:dyDescent="0.3">
      <c r="A197" s="71"/>
      <c r="B197" s="11" t="str">
        <f>IF(A197="","",VLOOKUP(A197,'II.Distribution of grant'!$A$6:$E$45,2,FALSE))</f>
        <v/>
      </c>
      <c r="C197" s="11" t="str">
        <f>IF(A197="","",VLOOKUP(A197,'II.Distribution of grant'!$A$6:$E$45,4,FALSE))</f>
        <v/>
      </c>
      <c r="D197" s="11" t="str">
        <f>IF(A197=""," ",VLOOKUP(C197,'Ceiling - Project impl.'!$A$1:$F$202,2,FALSE))</f>
        <v xml:space="preserve"> </v>
      </c>
      <c r="E197" s="6"/>
      <c r="F197" s="6"/>
      <c r="G197" s="6"/>
      <c r="H197" s="12" t="str">
        <f>IF(G197=""," ",VLOOKUP(C197,'Ceiling - Project impl.'!$A$1:$F$202,3,FALSE))</f>
        <v xml:space="preserve"> </v>
      </c>
      <c r="I197" s="13">
        <f t="shared" si="42"/>
        <v>0</v>
      </c>
      <c r="J197" s="14"/>
      <c r="K197" s="6"/>
      <c r="L197" s="12" t="str">
        <f>IF(K197=""," ",VLOOKUP(C197,'Ceiling - Project impl.'!$A$1:$F$202,4,FALSE))</f>
        <v xml:space="preserve"> </v>
      </c>
      <c r="M197" s="13">
        <f t="shared" si="43"/>
        <v>0</v>
      </c>
      <c r="N197" s="14"/>
      <c r="O197" s="6"/>
      <c r="P197" s="12" t="str">
        <f>IF(O197=""," ",VLOOKUP(C197,'Ceiling - Project impl.'!$A$1:$F$202,5,FALSE))</f>
        <v xml:space="preserve"> </v>
      </c>
      <c r="Q197" s="13">
        <f t="shared" si="44"/>
        <v>0</v>
      </c>
      <c r="R197" s="14"/>
      <c r="S197" s="6"/>
      <c r="T197" s="12" t="str">
        <f>IF(S197=""," ",VLOOKUP(C197,'Ceiling - Project impl.'!$A$1:$F$202,6,FALSE))</f>
        <v xml:space="preserve"> </v>
      </c>
      <c r="U197" s="13">
        <f t="shared" si="45"/>
        <v>0</v>
      </c>
      <c r="V197" s="136">
        <f t="shared" si="46"/>
        <v>0</v>
      </c>
      <c r="W197" s="15">
        <f t="shared" si="47"/>
        <v>0</v>
      </c>
      <c r="Y197" s="6">
        <f t="shared" si="48"/>
        <v>0</v>
      </c>
      <c r="Z197" s="163"/>
      <c r="AA197" s="12" t="str">
        <f>IF(G197=""," ",VLOOKUP(C197,'Ceiling - Project impl.'!$A$1:$F$202,3,FALSE))</f>
        <v xml:space="preserve"> </v>
      </c>
      <c r="AB197" s="13">
        <f t="shared" si="49"/>
        <v>0</v>
      </c>
      <c r="AC197" s="182">
        <f t="shared" si="50"/>
        <v>0</v>
      </c>
      <c r="AD197" s="14"/>
      <c r="AE197" s="6">
        <f t="shared" si="51"/>
        <v>0</v>
      </c>
      <c r="AF197" s="163"/>
      <c r="AG197" s="12" t="str">
        <f>IF(K197=""," ",VLOOKUP(C197,'Ceiling - Project impl.'!$A$1:$F$202,4,FALSE))</f>
        <v xml:space="preserve"> </v>
      </c>
      <c r="AH197" s="13">
        <f t="shared" si="52"/>
        <v>0</v>
      </c>
      <c r="AI197" s="182">
        <f t="shared" si="53"/>
        <v>0</v>
      </c>
      <c r="AJ197" s="14"/>
      <c r="AK197" s="6">
        <f t="shared" si="54"/>
        <v>0</v>
      </c>
      <c r="AL197" s="163"/>
      <c r="AM197" s="12" t="str">
        <f>IF(O197=""," ",VLOOKUP(C197,'Ceiling - Project impl.'!$A$1:$F$202,5,FALSE))</f>
        <v xml:space="preserve"> </v>
      </c>
      <c r="AN197" s="13">
        <f t="shared" si="55"/>
        <v>0</v>
      </c>
      <c r="AO197" s="182">
        <f t="shared" si="56"/>
        <v>0</v>
      </c>
      <c r="AP197" s="14"/>
      <c r="AQ197" s="6">
        <f t="shared" si="57"/>
        <v>0</v>
      </c>
      <c r="AR197" s="163"/>
      <c r="AS197" s="12" t="str">
        <f>IF(S197=""," ",VLOOKUP(C197,'Ceiling - Project impl.'!$A$1:$F$202,6,FALSE))</f>
        <v xml:space="preserve"> </v>
      </c>
      <c r="AT197" s="13">
        <f t="shared" si="58"/>
        <v>0</v>
      </c>
      <c r="AU197" s="182">
        <f t="shared" si="59"/>
        <v>0</v>
      </c>
      <c r="AV197" s="136">
        <f t="shared" si="60"/>
        <v>0</v>
      </c>
      <c r="AW197" s="15">
        <f t="shared" si="61"/>
        <v>0</v>
      </c>
      <c r="AX197" s="183">
        <f t="shared" si="62"/>
        <v>0</v>
      </c>
      <c r="AY197" s="388"/>
      <c r="AZ197" s="388"/>
      <c r="BA197" s="388"/>
    </row>
    <row r="198" spans="1:53" x14ac:dyDescent="0.3">
      <c r="A198" s="71"/>
      <c r="B198" s="11" t="str">
        <f>IF(A198="","",VLOOKUP(A198,'II.Distribution of grant'!$A$6:$E$45,2,FALSE))</f>
        <v/>
      </c>
      <c r="C198" s="11" t="str">
        <f>IF(A198="","",VLOOKUP(A198,'II.Distribution of grant'!$A$6:$E$45,4,FALSE))</f>
        <v/>
      </c>
      <c r="D198" s="11" t="str">
        <f>IF(A198=""," ",VLOOKUP(C198,'Ceiling - Project impl.'!$A$1:$F$202,2,FALSE))</f>
        <v xml:space="preserve"> </v>
      </c>
      <c r="E198" s="6"/>
      <c r="F198" s="6"/>
      <c r="G198" s="6"/>
      <c r="H198" s="12" t="str">
        <f>IF(G198=""," ",VLOOKUP(C198,'Ceiling - Project impl.'!$A$1:$F$202,3,FALSE))</f>
        <v xml:space="preserve"> </v>
      </c>
      <c r="I198" s="13">
        <f t="shared" si="42"/>
        <v>0</v>
      </c>
      <c r="J198" s="14"/>
      <c r="K198" s="6"/>
      <c r="L198" s="12" t="str">
        <f>IF(K198=""," ",VLOOKUP(C198,'Ceiling - Project impl.'!$A$1:$F$202,4,FALSE))</f>
        <v xml:space="preserve"> </v>
      </c>
      <c r="M198" s="13">
        <f t="shared" si="43"/>
        <v>0</v>
      </c>
      <c r="N198" s="14"/>
      <c r="O198" s="6"/>
      <c r="P198" s="12" t="str">
        <f>IF(O198=""," ",VLOOKUP(C198,'Ceiling - Project impl.'!$A$1:$F$202,5,FALSE))</f>
        <v xml:space="preserve"> </v>
      </c>
      <c r="Q198" s="13">
        <f t="shared" si="44"/>
        <v>0</v>
      </c>
      <c r="R198" s="14"/>
      <c r="S198" s="6"/>
      <c r="T198" s="12" t="str">
        <f>IF(S198=""," ",VLOOKUP(C198,'Ceiling - Project impl.'!$A$1:$F$202,6,FALSE))</f>
        <v xml:space="preserve"> </v>
      </c>
      <c r="U198" s="13">
        <f t="shared" si="45"/>
        <v>0</v>
      </c>
      <c r="V198" s="136">
        <f t="shared" si="46"/>
        <v>0</v>
      </c>
      <c r="W198" s="15">
        <f t="shared" si="47"/>
        <v>0</v>
      </c>
      <c r="Y198" s="6">
        <f t="shared" si="48"/>
        <v>0</v>
      </c>
      <c r="Z198" s="163"/>
      <c r="AA198" s="12" t="str">
        <f>IF(G198=""," ",VLOOKUP(C198,'Ceiling - Project impl.'!$A$1:$F$202,3,FALSE))</f>
        <v xml:space="preserve"> </v>
      </c>
      <c r="AB198" s="13">
        <f t="shared" si="49"/>
        <v>0</v>
      </c>
      <c r="AC198" s="182">
        <f t="shared" si="50"/>
        <v>0</v>
      </c>
      <c r="AD198" s="14"/>
      <c r="AE198" s="6">
        <f t="shared" si="51"/>
        <v>0</v>
      </c>
      <c r="AF198" s="163"/>
      <c r="AG198" s="12" t="str">
        <f>IF(K198=""," ",VLOOKUP(C198,'Ceiling - Project impl.'!$A$1:$F$202,4,FALSE))</f>
        <v xml:space="preserve"> </v>
      </c>
      <c r="AH198" s="13">
        <f t="shared" si="52"/>
        <v>0</v>
      </c>
      <c r="AI198" s="182">
        <f t="shared" si="53"/>
        <v>0</v>
      </c>
      <c r="AJ198" s="14"/>
      <c r="AK198" s="6">
        <f t="shared" si="54"/>
        <v>0</v>
      </c>
      <c r="AL198" s="163"/>
      <c r="AM198" s="12" t="str">
        <f>IF(O198=""," ",VLOOKUP(C198,'Ceiling - Project impl.'!$A$1:$F$202,5,FALSE))</f>
        <v xml:space="preserve"> </v>
      </c>
      <c r="AN198" s="13">
        <f t="shared" si="55"/>
        <v>0</v>
      </c>
      <c r="AO198" s="182">
        <f t="shared" si="56"/>
        <v>0</v>
      </c>
      <c r="AP198" s="14"/>
      <c r="AQ198" s="6">
        <f t="shared" si="57"/>
        <v>0</v>
      </c>
      <c r="AR198" s="163"/>
      <c r="AS198" s="12" t="str">
        <f>IF(S198=""," ",VLOOKUP(C198,'Ceiling - Project impl.'!$A$1:$F$202,6,FALSE))</f>
        <v xml:space="preserve"> </v>
      </c>
      <c r="AT198" s="13">
        <f t="shared" si="58"/>
        <v>0</v>
      </c>
      <c r="AU198" s="182">
        <f t="shared" si="59"/>
        <v>0</v>
      </c>
      <c r="AV198" s="136">
        <f t="shared" si="60"/>
        <v>0</v>
      </c>
      <c r="AW198" s="15">
        <f t="shared" si="61"/>
        <v>0</v>
      </c>
      <c r="AX198" s="183">
        <f t="shared" si="62"/>
        <v>0</v>
      </c>
      <c r="AY198" s="388"/>
      <c r="AZ198" s="388"/>
      <c r="BA198" s="388"/>
    </row>
    <row r="199" spans="1:53" x14ac:dyDescent="0.3">
      <c r="A199" s="71"/>
      <c r="B199" s="11" t="str">
        <f>IF(A199="","",VLOOKUP(A199,'II.Distribution of grant'!$A$6:$E$45,2,FALSE))</f>
        <v/>
      </c>
      <c r="C199" s="11" t="str">
        <f>IF(A199="","",VLOOKUP(A199,'II.Distribution of grant'!$A$6:$E$45,4,FALSE))</f>
        <v/>
      </c>
      <c r="D199" s="11" t="str">
        <f>IF(A199=""," ",VLOOKUP(C199,'Ceiling - Project impl.'!$A$1:$F$202,2,FALSE))</f>
        <v xml:space="preserve"> </v>
      </c>
      <c r="E199" s="6"/>
      <c r="F199" s="6"/>
      <c r="G199" s="6"/>
      <c r="H199" s="12" t="str">
        <f>IF(G199=""," ",VLOOKUP(C199,'Ceiling - Project impl.'!$A$1:$F$202,3,FALSE))</f>
        <v xml:space="preserve"> </v>
      </c>
      <c r="I199" s="13">
        <f t="shared" si="42"/>
        <v>0</v>
      </c>
      <c r="J199" s="14"/>
      <c r="K199" s="6"/>
      <c r="L199" s="12" t="str">
        <f>IF(K199=""," ",VLOOKUP(C199,'Ceiling - Project impl.'!$A$1:$F$202,4,FALSE))</f>
        <v xml:space="preserve"> </v>
      </c>
      <c r="M199" s="13">
        <f t="shared" si="43"/>
        <v>0</v>
      </c>
      <c r="N199" s="14"/>
      <c r="O199" s="6"/>
      <c r="P199" s="12" t="str">
        <f>IF(O199=""," ",VLOOKUP(C199,'Ceiling - Project impl.'!$A$1:$F$202,5,FALSE))</f>
        <v xml:space="preserve"> </v>
      </c>
      <c r="Q199" s="13">
        <f t="shared" si="44"/>
        <v>0</v>
      </c>
      <c r="R199" s="14"/>
      <c r="S199" s="6"/>
      <c r="T199" s="12" t="str">
        <f>IF(S199=""," ",VLOOKUP(C199,'Ceiling - Project impl.'!$A$1:$F$202,6,FALSE))</f>
        <v xml:space="preserve"> </v>
      </c>
      <c r="U199" s="13">
        <f t="shared" si="45"/>
        <v>0</v>
      </c>
      <c r="V199" s="136">
        <f t="shared" si="46"/>
        <v>0</v>
      </c>
      <c r="W199" s="15">
        <f t="shared" si="47"/>
        <v>0</v>
      </c>
      <c r="Y199" s="6">
        <f t="shared" si="48"/>
        <v>0</v>
      </c>
      <c r="Z199" s="163"/>
      <c r="AA199" s="12" t="str">
        <f>IF(G199=""," ",VLOOKUP(C199,'Ceiling - Project impl.'!$A$1:$F$202,3,FALSE))</f>
        <v xml:space="preserve"> </v>
      </c>
      <c r="AB199" s="13">
        <f t="shared" si="49"/>
        <v>0</v>
      </c>
      <c r="AC199" s="182">
        <f t="shared" si="50"/>
        <v>0</v>
      </c>
      <c r="AD199" s="14"/>
      <c r="AE199" s="6">
        <f t="shared" si="51"/>
        <v>0</v>
      </c>
      <c r="AF199" s="163"/>
      <c r="AG199" s="12" t="str">
        <f>IF(K199=""," ",VLOOKUP(C199,'Ceiling - Project impl.'!$A$1:$F$202,4,FALSE))</f>
        <v xml:space="preserve"> </v>
      </c>
      <c r="AH199" s="13">
        <f t="shared" si="52"/>
        <v>0</v>
      </c>
      <c r="AI199" s="182">
        <f t="shared" si="53"/>
        <v>0</v>
      </c>
      <c r="AJ199" s="14"/>
      <c r="AK199" s="6">
        <f t="shared" si="54"/>
        <v>0</v>
      </c>
      <c r="AL199" s="163"/>
      <c r="AM199" s="12" t="str">
        <f>IF(O199=""," ",VLOOKUP(C199,'Ceiling - Project impl.'!$A$1:$F$202,5,FALSE))</f>
        <v xml:space="preserve"> </v>
      </c>
      <c r="AN199" s="13">
        <f t="shared" si="55"/>
        <v>0</v>
      </c>
      <c r="AO199" s="182">
        <f t="shared" si="56"/>
        <v>0</v>
      </c>
      <c r="AP199" s="14"/>
      <c r="AQ199" s="6">
        <f t="shared" si="57"/>
        <v>0</v>
      </c>
      <c r="AR199" s="163"/>
      <c r="AS199" s="12" t="str">
        <f>IF(S199=""," ",VLOOKUP(C199,'Ceiling - Project impl.'!$A$1:$F$202,6,FALSE))</f>
        <v xml:space="preserve"> </v>
      </c>
      <c r="AT199" s="13">
        <f t="shared" si="58"/>
        <v>0</v>
      </c>
      <c r="AU199" s="182">
        <f t="shared" si="59"/>
        <v>0</v>
      </c>
      <c r="AV199" s="136">
        <f t="shared" si="60"/>
        <v>0</v>
      </c>
      <c r="AW199" s="15">
        <f t="shared" si="61"/>
        <v>0</v>
      </c>
      <c r="AX199" s="183">
        <f t="shared" si="62"/>
        <v>0</v>
      </c>
      <c r="AY199" s="388"/>
      <c r="AZ199" s="388"/>
      <c r="BA199" s="388"/>
    </row>
    <row r="200" spans="1:53" x14ac:dyDescent="0.3">
      <c r="A200" s="71"/>
      <c r="B200" s="11" t="str">
        <f>IF(A200="","",VLOOKUP(A200,'II.Distribution of grant'!$A$6:$E$45,2,FALSE))</f>
        <v/>
      </c>
      <c r="C200" s="11" t="str">
        <f>IF(A200="","",VLOOKUP(A200,'II.Distribution of grant'!$A$6:$E$45,4,FALSE))</f>
        <v/>
      </c>
      <c r="D200" s="11" t="str">
        <f>IF(A200=""," ",VLOOKUP(C200,'Ceiling - Project impl.'!$A$1:$F$202,2,FALSE))</f>
        <v xml:space="preserve"> </v>
      </c>
      <c r="E200" s="6"/>
      <c r="F200" s="6"/>
      <c r="G200" s="6"/>
      <c r="H200" s="12" t="str">
        <f>IF(G200=""," ",VLOOKUP(C200,'Ceiling - Project impl.'!$A$1:$F$202,3,FALSE))</f>
        <v xml:space="preserve"> </v>
      </c>
      <c r="I200" s="13">
        <f t="shared" si="42"/>
        <v>0</v>
      </c>
      <c r="J200" s="14"/>
      <c r="K200" s="6"/>
      <c r="L200" s="12" t="str">
        <f>IF(K200=""," ",VLOOKUP(C200,'Ceiling - Project impl.'!$A$1:$F$202,4,FALSE))</f>
        <v xml:space="preserve"> </v>
      </c>
      <c r="M200" s="13">
        <f t="shared" si="43"/>
        <v>0</v>
      </c>
      <c r="N200" s="14"/>
      <c r="O200" s="6"/>
      <c r="P200" s="12" t="str">
        <f>IF(O200=""," ",VLOOKUP(C200,'Ceiling - Project impl.'!$A$1:$F$202,5,FALSE))</f>
        <v xml:space="preserve"> </v>
      </c>
      <c r="Q200" s="13">
        <f t="shared" si="44"/>
        <v>0</v>
      </c>
      <c r="R200" s="14"/>
      <c r="S200" s="6"/>
      <c r="T200" s="12" t="str">
        <f>IF(S200=""," ",VLOOKUP(C200,'Ceiling - Project impl.'!$A$1:$F$202,6,FALSE))</f>
        <v xml:space="preserve"> </v>
      </c>
      <c r="U200" s="13">
        <f t="shared" si="45"/>
        <v>0</v>
      </c>
      <c r="V200" s="136">
        <f t="shared" si="46"/>
        <v>0</v>
      </c>
      <c r="W200" s="15">
        <f t="shared" si="47"/>
        <v>0</v>
      </c>
      <c r="Y200" s="6">
        <f t="shared" si="48"/>
        <v>0</v>
      </c>
      <c r="Z200" s="163"/>
      <c r="AA200" s="12" t="str">
        <f>IF(G200=""," ",VLOOKUP(C200,'Ceiling - Project impl.'!$A$1:$F$202,3,FALSE))</f>
        <v xml:space="preserve"> </v>
      </c>
      <c r="AB200" s="13">
        <f t="shared" si="49"/>
        <v>0</v>
      </c>
      <c r="AC200" s="182">
        <f t="shared" si="50"/>
        <v>0</v>
      </c>
      <c r="AD200" s="14"/>
      <c r="AE200" s="6">
        <f t="shared" si="51"/>
        <v>0</v>
      </c>
      <c r="AF200" s="163"/>
      <c r="AG200" s="12" t="str">
        <f>IF(K200=""," ",VLOOKUP(C200,'Ceiling - Project impl.'!$A$1:$F$202,4,FALSE))</f>
        <v xml:space="preserve"> </v>
      </c>
      <c r="AH200" s="13">
        <f t="shared" si="52"/>
        <v>0</v>
      </c>
      <c r="AI200" s="182">
        <f t="shared" si="53"/>
        <v>0</v>
      </c>
      <c r="AJ200" s="14"/>
      <c r="AK200" s="6">
        <f t="shared" si="54"/>
        <v>0</v>
      </c>
      <c r="AL200" s="163"/>
      <c r="AM200" s="12" t="str">
        <f>IF(O200=""," ",VLOOKUP(C200,'Ceiling - Project impl.'!$A$1:$F$202,5,FALSE))</f>
        <v xml:space="preserve"> </v>
      </c>
      <c r="AN200" s="13">
        <f t="shared" si="55"/>
        <v>0</v>
      </c>
      <c r="AO200" s="182">
        <f t="shared" si="56"/>
        <v>0</v>
      </c>
      <c r="AP200" s="14"/>
      <c r="AQ200" s="6">
        <f t="shared" si="57"/>
        <v>0</v>
      </c>
      <c r="AR200" s="163"/>
      <c r="AS200" s="12" t="str">
        <f>IF(S200=""," ",VLOOKUP(C200,'Ceiling - Project impl.'!$A$1:$F$202,6,FALSE))</f>
        <v xml:space="preserve"> </v>
      </c>
      <c r="AT200" s="13">
        <f t="shared" si="58"/>
        <v>0</v>
      </c>
      <c r="AU200" s="182">
        <f t="shared" si="59"/>
        <v>0</v>
      </c>
      <c r="AV200" s="136">
        <f t="shared" si="60"/>
        <v>0</v>
      </c>
      <c r="AW200" s="15">
        <f t="shared" si="61"/>
        <v>0</v>
      </c>
      <c r="AX200" s="183">
        <f t="shared" si="62"/>
        <v>0</v>
      </c>
      <c r="AY200" s="388"/>
      <c r="AZ200" s="388"/>
      <c r="BA200" s="388"/>
    </row>
    <row r="201" spans="1:53" x14ac:dyDescent="0.3">
      <c r="A201" s="71"/>
      <c r="B201" s="11" t="str">
        <f>IF(A201="","",VLOOKUP(A201,'II.Distribution of grant'!$A$6:$E$45,2,FALSE))</f>
        <v/>
      </c>
      <c r="C201" s="11" t="str">
        <f>IF(A201="","",VLOOKUP(A201,'II.Distribution of grant'!$A$6:$E$45,4,FALSE))</f>
        <v/>
      </c>
      <c r="D201" s="11" t="str">
        <f>IF(A201=""," ",VLOOKUP(C201,'Ceiling - Project impl.'!$A$1:$F$202,2,FALSE))</f>
        <v xml:space="preserve"> </v>
      </c>
      <c r="E201" s="6"/>
      <c r="F201" s="6"/>
      <c r="G201" s="6"/>
      <c r="H201" s="12" t="str">
        <f>IF(G201=""," ",VLOOKUP(C201,'Ceiling - Project impl.'!$A$1:$F$202,3,FALSE))</f>
        <v xml:space="preserve"> </v>
      </c>
      <c r="I201" s="13">
        <f t="shared" si="42"/>
        <v>0</v>
      </c>
      <c r="J201" s="14"/>
      <c r="K201" s="6"/>
      <c r="L201" s="12" t="str">
        <f>IF(K201=""," ",VLOOKUP(C201,'Ceiling - Project impl.'!$A$1:$F$202,4,FALSE))</f>
        <v xml:space="preserve"> </v>
      </c>
      <c r="M201" s="13">
        <f t="shared" si="43"/>
        <v>0</v>
      </c>
      <c r="N201" s="14"/>
      <c r="O201" s="6"/>
      <c r="P201" s="12" t="str">
        <f>IF(O201=""," ",VLOOKUP(C201,'Ceiling - Project impl.'!$A$1:$F$202,5,FALSE))</f>
        <v xml:space="preserve"> </v>
      </c>
      <c r="Q201" s="13">
        <f t="shared" si="44"/>
        <v>0</v>
      </c>
      <c r="R201" s="14"/>
      <c r="S201" s="6"/>
      <c r="T201" s="12" t="str">
        <f>IF(S201=""," ",VLOOKUP(C201,'Ceiling - Project impl.'!$A$1:$F$202,6,FALSE))</f>
        <v xml:space="preserve"> </v>
      </c>
      <c r="U201" s="13">
        <f t="shared" si="45"/>
        <v>0</v>
      </c>
      <c r="V201" s="136">
        <f t="shared" si="46"/>
        <v>0</v>
      </c>
      <c r="W201" s="15">
        <f t="shared" si="47"/>
        <v>0</v>
      </c>
      <c r="Y201" s="6">
        <f t="shared" si="48"/>
        <v>0</v>
      </c>
      <c r="Z201" s="163"/>
      <c r="AA201" s="12" t="str">
        <f>IF(G201=""," ",VLOOKUP(C201,'Ceiling - Project impl.'!$A$1:$F$202,3,FALSE))</f>
        <v xml:space="preserve"> </v>
      </c>
      <c r="AB201" s="13">
        <f t="shared" si="49"/>
        <v>0</v>
      </c>
      <c r="AC201" s="182">
        <f t="shared" si="50"/>
        <v>0</v>
      </c>
      <c r="AD201" s="14"/>
      <c r="AE201" s="6">
        <f t="shared" si="51"/>
        <v>0</v>
      </c>
      <c r="AF201" s="163"/>
      <c r="AG201" s="12" t="str">
        <f>IF(K201=""," ",VLOOKUP(C201,'Ceiling - Project impl.'!$A$1:$F$202,4,FALSE))</f>
        <v xml:space="preserve"> </v>
      </c>
      <c r="AH201" s="13">
        <f t="shared" si="52"/>
        <v>0</v>
      </c>
      <c r="AI201" s="182">
        <f t="shared" si="53"/>
        <v>0</v>
      </c>
      <c r="AJ201" s="14"/>
      <c r="AK201" s="6">
        <f t="shared" si="54"/>
        <v>0</v>
      </c>
      <c r="AL201" s="163"/>
      <c r="AM201" s="12" t="str">
        <f>IF(O201=""," ",VLOOKUP(C201,'Ceiling - Project impl.'!$A$1:$F$202,5,FALSE))</f>
        <v xml:space="preserve"> </v>
      </c>
      <c r="AN201" s="13">
        <f t="shared" si="55"/>
        <v>0</v>
      </c>
      <c r="AO201" s="182">
        <f t="shared" si="56"/>
        <v>0</v>
      </c>
      <c r="AP201" s="14"/>
      <c r="AQ201" s="6">
        <f t="shared" si="57"/>
        <v>0</v>
      </c>
      <c r="AR201" s="163"/>
      <c r="AS201" s="12" t="str">
        <f>IF(S201=""," ",VLOOKUP(C201,'Ceiling - Project impl.'!$A$1:$F$202,6,FALSE))</f>
        <v xml:space="preserve"> </v>
      </c>
      <c r="AT201" s="13">
        <f t="shared" si="58"/>
        <v>0</v>
      </c>
      <c r="AU201" s="182">
        <f t="shared" si="59"/>
        <v>0</v>
      </c>
      <c r="AV201" s="136">
        <f t="shared" si="60"/>
        <v>0</v>
      </c>
      <c r="AW201" s="15">
        <f t="shared" si="61"/>
        <v>0</v>
      </c>
      <c r="AX201" s="183">
        <f t="shared" si="62"/>
        <v>0</v>
      </c>
      <c r="AY201" s="388"/>
      <c r="AZ201" s="388"/>
      <c r="BA201" s="388"/>
    </row>
    <row r="202" spans="1:53" x14ac:dyDescent="0.3">
      <c r="A202" s="71"/>
      <c r="B202" s="11" t="str">
        <f>IF(A202="","",VLOOKUP(A202,'II.Distribution of grant'!$A$6:$E$45,2,FALSE))</f>
        <v/>
      </c>
      <c r="C202" s="11" t="str">
        <f>IF(A202="","",VLOOKUP(A202,'II.Distribution of grant'!$A$6:$E$45,4,FALSE))</f>
        <v/>
      </c>
      <c r="D202" s="11" t="str">
        <f>IF(A202=""," ",VLOOKUP(C202,'Ceiling - Project impl.'!$A$1:$F$202,2,FALSE))</f>
        <v xml:space="preserve"> </v>
      </c>
      <c r="E202" s="6"/>
      <c r="F202" s="6"/>
      <c r="G202" s="6"/>
      <c r="H202" s="12" t="str">
        <f>IF(G202=""," ",VLOOKUP(C202,'Ceiling - Project impl.'!$A$1:$F$202,3,FALSE))</f>
        <v xml:space="preserve"> </v>
      </c>
      <c r="I202" s="13">
        <f t="shared" si="42"/>
        <v>0</v>
      </c>
      <c r="J202" s="14"/>
      <c r="K202" s="6"/>
      <c r="L202" s="12" t="str">
        <f>IF(K202=""," ",VLOOKUP(C202,'Ceiling - Project impl.'!$A$1:$F$202,4,FALSE))</f>
        <v xml:space="preserve"> </v>
      </c>
      <c r="M202" s="13">
        <f t="shared" si="43"/>
        <v>0</v>
      </c>
      <c r="N202" s="14"/>
      <c r="O202" s="6"/>
      <c r="P202" s="12" t="str">
        <f>IF(O202=""," ",VLOOKUP(C202,'Ceiling - Project impl.'!$A$1:$F$202,5,FALSE))</f>
        <v xml:space="preserve"> </v>
      </c>
      <c r="Q202" s="13">
        <f t="shared" si="44"/>
        <v>0</v>
      </c>
      <c r="R202" s="14"/>
      <c r="S202" s="6"/>
      <c r="T202" s="12" t="str">
        <f>IF(S202=""," ",VLOOKUP(C202,'Ceiling - Project impl.'!$A$1:$F$202,6,FALSE))</f>
        <v xml:space="preserve"> </v>
      </c>
      <c r="U202" s="13">
        <f t="shared" si="45"/>
        <v>0</v>
      </c>
      <c r="V202" s="136">
        <f t="shared" si="46"/>
        <v>0</v>
      </c>
      <c r="W202" s="15">
        <f t="shared" si="47"/>
        <v>0</v>
      </c>
      <c r="Y202" s="6">
        <f t="shared" si="48"/>
        <v>0</v>
      </c>
      <c r="Z202" s="163"/>
      <c r="AA202" s="12" t="str">
        <f>IF(G202=""," ",VLOOKUP(C202,'Ceiling - Project impl.'!$A$1:$F$202,3,FALSE))</f>
        <v xml:space="preserve"> </v>
      </c>
      <c r="AB202" s="13">
        <f t="shared" si="49"/>
        <v>0</v>
      </c>
      <c r="AC202" s="182">
        <f t="shared" si="50"/>
        <v>0</v>
      </c>
      <c r="AD202" s="14"/>
      <c r="AE202" s="6">
        <f t="shared" si="51"/>
        <v>0</v>
      </c>
      <c r="AF202" s="163"/>
      <c r="AG202" s="12" t="str">
        <f>IF(K202=""," ",VLOOKUP(C202,'Ceiling - Project impl.'!$A$1:$F$202,4,FALSE))</f>
        <v xml:space="preserve"> </v>
      </c>
      <c r="AH202" s="13">
        <f t="shared" si="52"/>
        <v>0</v>
      </c>
      <c r="AI202" s="182">
        <f t="shared" si="53"/>
        <v>0</v>
      </c>
      <c r="AJ202" s="14"/>
      <c r="AK202" s="6">
        <f t="shared" si="54"/>
        <v>0</v>
      </c>
      <c r="AL202" s="163"/>
      <c r="AM202" s="12" t="str">
        <f>IF(O202=""," ",VLOOKUP(C202,'Ceiling - Project impl.'!$A$1:$F$202,5,FALSE))</f>
        <v xml:space="preserve"> </v>
      </c>
      <c r="AN202" s="13">
        <f t="shared" si="55"/>
        <v>0</v>
      </c>
      <c r="AO202" s="182">
        <f t="shared" si="56"/>
        <v>0</v>
      </c>
      <c r="AP202" s="14"/>
      <c r="AQ202" s="6">
        <f t="shared" si="57"/>
        <v>0</v>
      </c>
      <c r="AR202" s="163"/>
      <c r="AS202" s="12" t="str">
        <f>IF(S202=""," ",VLOOKUP(C202,'Ceiling - Project impl.'!$A$1:$F$202,6,FALSE))</f>
        <v xml:space="preserve"> </v>
      </c>
      <c r="AT202" s="13">
        <f t="shared" si="58"/>
        <v>0</v>
      </c>
      <c r="AU202" s="182">
        <f t="shared" si="59"/>
        <v>0</v>
      </c>
      <c r="AV202" s="136">
        <f t="shared" si="60"/>
        <v>0</v>
      </c>
      <c r="AW202" s="15">
        <f t="shared" si="61"/>
        <v>0</v>
      </c>
      <c r="AX202" s="183">
        <f t="shared" si="62"/>
        <v>0</v>
      </c>
      <c r="AY202" s="388"/>
      <c r="AZ202" s="388"/>
      <c r="BA202" s="388"/>
    </row>
    <row r="203" spans="1:53" x14ac:dyDescent="0.3">
      <c r="A203" s="71"/>
      <c r="B203" s="11" t="str">
        <f>IF(A203="","",VLOOKUP(A203,'II.Distribution of grant'!$A$6:$E$45,2,FALSE))</f>
        <v/>
      </c>
      <c r="C203" s="11" t="str">
        <f>IF(A203="","",VLOOKUP(A203,'II.Distribution of grant'!$A$6:$E$45,4,FALSE))</f>
        <v/>
      </c>
      <c r="D203" s="11" t="str">
        <f>IF(A203=""," ",VLOOKUP(C203,'Ceiling - Project impl.'!$A$1:$F$202,2,FALSE))</f>
        <v xml:space="preserve"> </v>
      </c>
      <c r="E203" s="6"/>
      <c r="F203" s="6"/>
      <c r="G203" s="6"/>
      <c r="H203" s="12" t="str">
        <f>IF(G203=""," ",VLOOKUP(C203,'Ceiling - Project impl.'!$A$1:$F$202,3,FALSE))</f>
        <v xml:space="preserve"> </v>
      </c>
      <c r="I203" s="13">
        <f t="shared" si="42"/>
        <v>0</v>
      </c>
      <c r="J203" s="14"/>
      <c r="K203" s="6"/>
      <c r="L203" s="12" t="str">
        <f>IF(K203=""," ",VLOOKUP(C203,'Ceiling - Project impl.'!$A$1:$F$202,4,FALSE))</f>
        <v xml:space="preserve"> </v>
      </c>
      <c r="M203" s="13">
        <f t="shared" si="43"/>
        <v>0</v>
      </c>
      <c r="N203" s="14"/>
      <c r="O203" s="6"/>
      <c r="P203" s="12" t="str">
        <f>IF(O203=""," ",VLOOKUP(C203,'Ceiling - Project impl.'!$A$1:$F$202,5,FALSE))</f>
        <v xml:space="preserve"> </v>
      </c>
      <c r="Q203" s="13">
        <f t="shared" si="44"/>
        <v>0</v>
      </c>
      <c r="R203" s="14"/>
      <c r="S203" s="6"/>
      <c r="T203" s="12" t="str">
        <f>IF(S203=""," ",VLOOKUP(C203,'Ceiling - Project impl.'!$A$1:$F$202,6,FALSE))</f>
        <v xml:space="preserve"> </v>
      </c>
      <c r="U203" s="13">
        <f t="shared" si="45"/>
        <v>0</v>
      </c>
      <c r="V203" s="136">
        <f t="shared" si="46"/>
        <v>0</v>
      </c>
      <c r="W203" s="15">
        <f t="shared" si="47"/>
        <v>0</v>
      </c>
      <c r="Y203" s="6">
        <f t="shared" si="48"/>
        <v>0</v>
      </c>
      <c r="Z203" s="163"/>
      <c r="AA203" s="12" t="str">
        <f>IF(G203=""," ",VLOOKUP(C203,'Ceiling - Project impl.'!$A$1:$F$202,3,FALSE))</f>
        <v xml:space="preserve"> </v>
      </c>
      <c r="AB203" s="13">
        <f t="shared" si="49"/>
        <v>0</v>
      </c>
      <c r="AC203" s="182">
        <f t="shared" si="50"/>
        <v>0</v>
      </c>
      <c r="AD203" s="14"/>
      <c r="AE203" s="6">
        <f t="shared" si="51"/>
        <v>0</v>
      </c>
      <c r="AF203" s="163"/>
      <c r="AG203" s="12" t="str">
        <f>IF(K203=""," ",VLOOKUP(C203,'Ceiling - Project impl.'!$A$1:$F$202,4,FALSE))</f>
        <v xml:space="preserve"> </v>
      </c>
      <c r="AH203" s="13">
        <f t="shared" si="52"/>
        <v>0</v>
      </c>
      <c r="AI203" s="182">
        <f t="shared" si="53"/>
        <v>0</v>
      </c>
      <c r="AJ203" s="14"/>
      <c r="AK203" s="6">
        <f t="shared" si="54"/>
        <v>0</v>
      </c>
      <c r="AL203" s="163"/>
      <c r="AM203" s="12" t="str">
        <f>IF(O203=""," ",VLOOKUP(C203,'Ceiling - Project impl.'!$A$1:$F$202,5,FALSE))</f>
        <v xml:space="preserve"> </v>
      </c>
      <c r="AN203" s="13">
        <f t="shared" si="55"/>
        <v>0</v>
      </c>
      <c r="AO203" s="182">
        <f t="shared" si="56"/>
        <v>0</v>
      </c>
      <c r="AP203" s="14"/>
      <c r="AQ203" s="6">
        <f t="shared" si="57"/>
        <v>0</v>
      </c>
      <c r="AR203" s="163"/>
      <c r="AS203" s="12" t="str">
        <f>IF(S203=""," ",VLOOKUP(C203,'Ceiling - Project impl.'!$A$1:$F$202,6,FALSE))</f>
        <v xml:space="preserve"> </v>
      </c>
      <c r="AT203" s="13">
        <f t="shared" si="58"/>
        <v>0</v>
      </c>
      <c r="AU203" s="182">
        <f t="shared" si="59"/>
        <v>0</v>
      </c>
      <c r="AV203" s="136">
        <f t="shared" si="60"/>
        <v>0</v>
      </c>
      <c r="AW203" s="15">
        <f t="shared" si="61"/>
        <v>0</v>
      </c>
      <c r="AX203" s="183">
        <f t="shared" si="62"/>
        <v>0</v>
      </c>
      <c r="AY203" s="388"/>
      <c r="AZ203" s="388"/>
      <c r="BA203" s="388"/>
    </row>
    <row r="204" spans="1:53" x14ac:dyDescent="0.3">
      <c r="A204" s="71"/>
      <c r="B204" s="11" t="str">
        <f>IF(A204="","",VLOOKUP(A204,'II.Distribution of grant'!$A$6:$E$45,2,FALSE))</f>
        <v/>
      </c>
      <c r="C204" s="11" t="str">
        <f>IF(A204="","",VLOOKUP(A204,'II.Distribution of grant'!$A$6:$E$45,4,FALSE))</f>
        <v/>
      </c>
      <c r="D204" s="11" t="str">
        <f>IF(A204=""," ",VLOOKUP(C204,'Ceiling - Project impl.'!$A$1:$F$202,2,FALSE))</f>
        <v xml:space="preserve"> </v>
      </c>
      <c r="E204" s="6"/>
      <c r="F204" s="6"/>
      <c r="G204" s="6"/>
      <c r="H204" s="12" t="str">
        <f>IF(G204=""," ",VLOOKUP(C204,'Ceiling - Project impl.'!$A$1:$F$202,3,FALSE))</f>
        <v xml:space="preserve"> </v>
      </c>
      <c r="I204" s="13">
        <f t="shared" si="42"/>
        <v>0</v>
      </c>
      <c r="J204" s="14"/>
      <c r="K204" s="6"/>
      <c r="L204" s="12" t="str">
        <f>IF(K204=""," ",VLOOKUP(C204,'Ceiling - Project impl.'!$A$1:$F$202,4,FALSE))</f>
        <v xml:space="preserve"> </v>
      </c>
      <c r="M204" s="13">
        <f t="shared" si="43"/>
        <v>0</v>
      </c>
      <c r="N204" s="14"/>
      <c r="O204" s="6"/>
      <c r="P204" s="12" t="str">
        <f>IF(O204=""," ",VLOOKUP(C204,'Ceiling - Project impl.'!$A$1:$F$202,5,FALSE))</f>
        <v xml:space="preserve"> </v>
      </c>
      <c r="Q204" s="13">
        <f t="shared" si="44"/>
        <v>0</v>
      </c>
      <c r="R204" s="14"/>
      <c r="S204" s="6"/>
      <c r="T204" s="12" t="str">
        <f>IF(S204=""," ",VLOOKUP(C204,'Ceiling - Project impl.'!$A$1:$F$202,6,FALSE))</f>
        <v xml:space="preserve"> </v>
      </c>
      <c r="U204" s="13">
        <f t="shared" si="45"/>
        <v>0</v>
      </c>
      <c r="V204" s="136">
        <f t="shared" si="46"/>
        <v>0</v>
      </c>
      <c r="W204" s="15">
        <f t="shared" si="47"/>
        <v>0</v>
      </c>
      <c r="Y204" s="6">
        <f t="shared" si="48"/>
        <v>0</v>
      </c>
      <c r="Z204" s="163"/>
      <c r="AA204" s="12" t="str">
        <f>IF(G204=""," ",VLOOKUP(C204,'Ceiling - Project impl.'!$A$1:$F$202,3,FALSE))</f>
        <v xml:space="preserve"> </v>
      </c>
      <c r="AB204" s="13">
        <f t="shared" si="49"/>
        <v>0</v>
      </c>
      <c r="AC204" s="182">
        <f t="shared" si="50"/>
        <v>0</v>
      </c>
      <c r="AD204" s="14"/>
      <c r="AE204" s="6">
        <f t="shared" si="51"/>
        <v>0</v>
      </c>
      <c r="AF204" s="163"/>
      <c r="AG204" s="12" t="str">
        <f>IF(K204=""," ",VLOOKUP(C204,'Ceiling - Project impl.'!$A$1:$F$202,4,FALSE))</f>
        <v xml:space="preserve"> </v>
      </c>
      <c r="AH204" s="13">
        <f t="shared" si="52"/>
        <v>0</v>
      </c>
      <c r="AI204" s="182">
        <f t="shared" si="53"/>
        <v>0</v>
      </c>
      <c r="AJ204" s="14"/>
      <c r="AK204" s="6">
        <f t="shared" si="54"/>
        <v>0</v>
      </c>
      <c r="AL204" s="163"/>
      <c r="AM204" s="12" t="str">
        <f>IF(O204=""," ",VLOOKUP(C204,'Ceiling - Project impl.'!$A$1:$F$202,5,FALSE))</f>
        <v xml:space="preserve"> </v>
      </c>
      <c r="AN204" s="13">
        <f t="shared" si="55"/>
        <v>0</v>
      </c>
      <c r="AO204" s="182">
        <f t="shared" si="56"/>
        <v>0</v>
      </c>
      <c r="AP204" s="14"/>
      <c r="AQ204" s="6">
        <f t="shared" si="57"/>
        <v>0</v>
      </c>
      <c r="AR204" s="163"/>
      <c r="AS204" s="12" t="str">
        <f>IF(S204=""," ",VLOOKUP(C204,'Ceiling - Project impl.'!$A$1:$F$202,6,FALSE))</f>
        <v xml:space="preserve"> </v>
      </c>
      <c r="AT204" s="13">
        <f t="shared" si="58"/>
        <v>0</v>
      </c>
      <c r="AU204" s="182">
        <f t="shared" si="59"/>
        <v>0</v>
      </c>
      <c r="AV204" s="136">
        <f t="shared" si="60"/>
        <v>0</v>
      </c>
      <c r="AW204" s="15">
        <f t="shared" si="61"/>
        <v>0</v>
      </c>
      <c r="AX204" s="183">
        <f t="shared" si="62"/>
        <v>0</v>
      </c>
      <c r="AY204" s="388"/>
      <c r="AZ204" s="388"/>
      <c r="BA204" s="388"/>
    </row>
    <row r="205" spans="1:53" x14ac:dyDescent="0.3">
      <c r="A205" s="71"/>
      <c r="B205" s="11" t="str">
        <f>IF(A205="","",VLOOKUP(A205,'II.Distribution of grant'!$A$6:$E$45,2,FALSE))</f>
        <v/>
      </c>
      <c r="C205" s="11" t="str">
        <f>IF(A205="","",VLOOKUP(A205,'II.Distribution of grant'!$A$6:$E$45,4,FALSE))</f>
        <v/>
      </c>
      <c r="D205" s="11" t="str">
        <f>IF(A205=""," ",VLOOKUP(C205,'Ceiling - Project impl.'!$A$1:$F$202,2,FALSE))</f>
        <v xml:space="preserve"> </v>
      </c>
      <c r="E205" s="6"/>
      <c r="F205" s="6"/>
      <c r="G205" s="6"/>
      <c r="H205" s="12" t="str">
        <f>IF(G205=""," ",VLOOKUP(C205,'Ceiling - Project impl.'!$A$1:$F$202,3,FALSE))</f>
        <v xml:space="preserve"> </v>
      </c>
      <c r="I205" s="13">
        <f t="shared" si="42"/>
        <v>0</v>
      </c>
      <c r="J205" s="14"/>
      <c r="K205" s="6"/>
      <c r="L205" s="12" t="str">
        <f>IF(K205=""," ",VLOOKUP(C205,'Ceiling - Project impl.'!$A$1:$F$202,4,FALSE))</f>
        <v xml:space="preserve"> </v>
      </c>
      <c r="M205" s="13">
        <f t="shared" si="43"/>
        <v>0</v>
      </c>
      <c r="N205" s="14"/>
      <c r="O205" s="6"/>
      <c r="P205" s="12" t="str">
        <f>IF(O205=""," ",VLOOKUP(C205,'Ceiling - Project impl.'!$A$1:$F$202,5,FALSE))</f>
        <v xml:space="preserve"> </v>
      </c>
      <c r="Q205" s="13">
        <f t="shared" si="44"/>
        <v>0</v>
      </c>
      <c r="R205" s="14"/>
      <c r="S205" s="6"/>
      <c r="T205" s="12" t="str">
        <f>IF(S205=""," ",VLOOKUP(C205,'Ceiling - Project impl.'!$A$1:$F$202,6,FALSE))</f>
        <v xml:space="preserve"> </v>
      </c>
      <c r="U205" s="13">
        <f t="shared" si="45"/>
        <v>0</v>
      </c>
      <c r="V205" s="136">
        <f t="shared" si="46"/>
        <v>0</v>
      </c>
      <c r="W205" s="15">
        <f t="shared" si="47"/>
        <v>0</v>
      </c>
      <c r="Y205" s="6">
        <f t="shared" si="48"/>
        <v>0</v>
      </c>
      <c r="Z205" s="163"/>
      <c r="AA205" s="12" t="str">
        <f>IF(G205=""," ",VLOOKUP(C205,'Ceiling - Project impl.'!$A$1:$F$202,3,FALSE))</f>
        <v xml:space="preserve"> </v>
      </c>
      <c r="AB205" s="13">
        <f t="shared" si="49"/>
        <v>0</v>
      </c>
      <c r="AC205" s="182">
        <f t="shared" si="50"/>
        <v>0</v>
      </c>
      <c r="AD205" s="14"/>
      <c r="AE205" s="6">
        <f t="shared" si="51"/>
        <v>0</v>
      </c>
      <c r="AF205" s="163"/>
      <c r="AG205" s="12" t="str">
        <f>IF(K205=""," ",VLOOKUP(C205,'Ceiling - Project impl.'!$A$1:$F$202,4,FALSE))</f>
        <v xml:space="preserve"> </v>
      </c>
      <c r="AH205" s="13">
        <f t="shared" si="52"/>
        <v>0</v>
      </c>
      <c r="AI205" s="182">
        <f t="shared" si="53"/>
        <v>0</v>
      </c>
      <c r="AJ205" s="14"/>
      <c r="AK205" s="6">
        <f t="shared" si="54"/>
        <v>0</v>
      </c>
      <c r="AL205" s="163"/>
      <c r="AM205" s="12" t="str">
        <f>IF(O205=""," ",VLOOKUP(C205,'Ceiling - Project impl.'!$A$1:$F$202,5,FALSE))</f>
        <v xml:space="preserve"> </v>
      </c>
      <c r="AN205" s="13">
        <f t="shared" si="55"/>
        <v>0</v>
      </c>
      <c r="AO205" s="182">
        <f t="shared" si="56"/>
        <v>0</v>
      </c>
      <c r="AP205" s="14"/>
      <c r="AQ205" s="6">
        <f t="shared" si="57"/>
        <v>0</v>
      </c>
      <c r="AR205" s="163"/>
      <c r="AS205" s="12" t="str">
        <f>IF(S205=""," ",VLOOKUP(C205,'Ceiling - Project impl.'!$A$1:$F$202,6,FALSE))</f>
        <v xml:space="preserve"> </v>
      </c>
      <c r="AT205" s="13">
        <f t="shared" si="58"/>
        <v>0</v>
      </c>
      <c r="AU205" s="182">
        <f t="shared" si="59"/>
        <v>0</v>
      </c>
      <c r="AV205" s="136">
        <f t="shared" si="60"/>
        <v>0</v>
      </c>
      <c r="AW205" s="15">
        <f t="shared" si="61"/>
        <v>0</v>
      </c>
      <c r="AX205" s="183">
        <f t="shared" si="62"/>
        <v>0</v>
      </c>
      <c r="AY205" s="388"/>
      <c r="AZ205" s="388"/>
      <c r="BA205" s="388"/>
    </row>
    <row r="206" spans="1:53" x14ac:dyDescent="0.3">
      <c r="A206" s="71"/>
      <c r="B206" s="11" t="str">
        <f>IF(A206="","",VLOOKUP(A206,'II.Distribution of grant'!$A$6:$E$45,2,FALSE))</f>
        <v/>
      </c>
      <c r="C206" s="11" t="str">
        <f>IF(A206="","",VLOOKUP(A206,'II.Distribution of grant'!$A$6:$E$45,4,FALSE))</f>
        <v/>
      </c>
      <c r="D206" s="11" t="str">
        <f>IF(A206=""," ",VLOOKUP(C206,'Ceiling - Project impl.'!$A$1:$F$202,2,FALSE))</f>
        <v xml:space="preserve"> </v>
      </c>
      <c r="E206" s="6"/>
      <c r="F206" s="6"/>
      <c r="G206" s="6"/>
      <c r="H206" s="12" t="str">
        <f>IF(G206=""," ",VLOOKUP(C206,'Ceiling - Project impl.'!$A$1:$F$202,3,FALSE))</f>
        <v xml:space="preserve"> </v>
      </c>
      <c r="I206" s="13">
        <f t="shared" si="42"/>
        <v>0</v>
      </c>
      <c r="J206" s="14"/>
      <c r="K206" s="6"/>
      <c r="L206" s="12" t="str">
        <f>IF(K206=""," ",VLOOKUP(C206,'Ceiling - Project impl.'!$A$1:$F$202,4,FALSE))</f>
        <v xml:space="preserve"> </v>
      </c>
      <c r="M206" s="13">
        <f t="shared" si="43"/>
        <v>0</v>
      </c>
      <c r="N206" s="14"/>
      <c r="O206" s="6"/>
      <c r="P206" s="12" t="str">
        <f>IF(O206=""," ",VLOOKUP(C206,'Ceiling - Project impl.'!$A$1:$F$202,5,FALSE))</f>
        <v xml:space="preserve"> </v>
      </c>
      <c r="Q206" s="13">
        <f t="shared" si="44"/>
        <v>0</v>
      </c>
      <c r="R206" s="14"/>
      <c r="S206" s="6"/>
      <c r="T206" s="12" t="str">
        <f>IF(S206=""," ",VLOOKUP(C206,'Ceiling - Project impl.'!$A$1:$F$202,6,FALSE))</f>
        <v xml:space="preserve"> </v>
      </c>
      <c r="U206" s="13">
        <f t="shared" si="45"/>
        <v>0</v>
      </c>
      <c r="V206" s="136">
        <f t="shared" si="46"/>
        <v>0</v>
      </c>
      <c r="W206" s="15">
        <f t="shared" si="47"/>
        <v>0</v>
      </c>
      <c r="Y206" s="6">
        <f t="shared" si="48"/>
        <v>0</v>
      </c>
      <c r="Z206" s="163"/>
      <c r="AA206" s="12" t="str">
        <f>IF(G206=""," ",VLOOKUP(C206,'Ceiling - Project impl.'!$A$1:$F$202,3,FALSE))</f>
        <v xml:space="preserve"> </v>
      </c>
      <c r="AB206" s="13">
        <f t="shared" si="49"/>
        <v>0</v>
      </c>
      <c r="AC206" s="182">
        <f t="shared" si="50"/>
        <v>0</v>
      </c>
      <c r="AD206" s="14"/>
      <c r="AE206" s="6">
        <f t="shared" si="51"/>
        <v>0</v>
      </c>
      <c r="AF206" s="163"/>
      <c r="AG206" s="12" t="str">
        <f>IF(K206=""," ",VLOOKUP(C206,'Ceiling - Project impl.'!$A$1:$F$202,4,FALSE))</f>
        <v xml:space="preserve"> </v>
      </c>
      <c r="AH206" s="13">
        <f t="shared" si="52"/>
        <v>0</v>
      </c>
      <c r="AI206" s="182">
        <f t="shared" si="53"/>
        <v>0</v>
      </c>
      <c r="AJ206" s="14"/>
      <c r="AK206" s="6">
        <f t="shared" si="54"/>
        <v>0</v>
      </c>
      <c r="AL206" s="163"/>
      <c r="AM206" s="12" t="str">
        <f>IF(O206=""," ",VLOOKUP(C206,'Ceiling - Project impl.'!$A$1:$F$202,5,FALSE))</f>
        <v xml:space="preserve"> </v>
      </c>
      <c r="AN206" s="13">
        <f t="shared" si="55"/>
        <v>0</v>
      </c>
      <c r="AO206" s="182">
        <f t="shared" si="56"/>
        <v>0</v>
      </c>
      <c r="AP206" s="14"/>
      <c r="AQ206" s="6">
        <f t="shared" si="57"/>
        <v>0</v>
      </c>
      <c r="AR206" s="163"/>
      <c r="AS206" s="12" t="str">
        <f>IF(S206=""," ",VLOOKUP(C206,'Ceiling - Project impl.'!$A$1:$F$202,6,FALSE))</f>
        <v xml:space="preserve"> </v>
      </c>
      <c r="AT206" s="13">
        <f t="shared" si="58"/>
        <v>0</v>
      </c>
      <c r="AU206" s="182">
        <f t="shared" si="59"/>
        <v>0</v>
      </c>
      <c r="AV206" s="136">
        <f t="shared" si="60"/>
        <v>0</v>
      </c>
      <c r="AW206" s="15">
        <f t="shared" si="61"/>
        <v>0</v>
      </c>
      <c r="AX206" s="183">
        <f t="shared" si="62"/>
        <v>0</v>
      </c>
      <c r="AY206" s="388"/>
      <c r="AZ206" s="388"/>
      <c r="BA206" s="388"/>
    </row>
    <row r="207" spans="1:53" x14ac:dyDescent="0.3">
      <c r="A207" s="71"/>
      <c r="B207" s="11" t="str">
        <f>IF(A207="","",VLOOKUP(A207,'II.Distribution of grant'!$A$6:$E$45,2,FALSE))</f>
        <v/>
      </c>
      <c r="C207" s="11" t="str">
        <f>IF(A207="","",VLOOKUP(A207,'II.Distribution of grant'!$A$6:$E$45,4,FALSE))</f>
        <v/>
      </c>
      <c r="D207" s="11" t="str">
        <f>IF(A207=""," ",VLOOKUP(C207,'Ceiling - Project impl.'!$A$1:$F$202,2,FALSE))</f>
        <v xml:space="preserve"> </v>
      </c>
      <c r="E207" s="6"/>
      <c r="F207" s="6"/>
      <c r="G207" s="6"/>
      <c r="H207" s="12" t="str">
        <f>IF(G207=""," ",VLOOKUP(C207,'Ceiling - Project impl.'!$A$1:$F$202,3,FALSE))</f>
        <v xml:space="preserve"> </v>
      </c>
      <c r="I207" s="13">
        <f t="shared" si="42"/>
        <v>0</v>
      </c>
      <c r="J207" s="14"/>
      <c r="K207" s="6"/>
      <c r="L207" s="12" t="str">
        <f>IF(K207=""," ",VLOOKUP(C207,'Ceiling - Project impl.'!$A$1:$F$202,4,FALSE))</f>
        <v xml:space="preserve"> </v>
      </c>
      <c r="M207" s="13">
        <f t="shared" si="43"/>
        <v>0</v>
      </c>
      <c r="N207" s="14"/>
      <c r="O207" s="6"/>
      <c r="P207" s="12" t="str">
        <f>IF(O207=""," ",VLOOKUP(C207,'Ceiling - Project impl.'!$A$1:$F$202,5,FALSE))</f>
        <v xml:space="preserve"> </v>
      </c>
      <c r="Q207" s="13">
        <f t="shared" si="44"/>
        <v>0</v>
      </c>
      <c r="R207" s="14"/>
      <c r="S207" s="6"/>
      <c r="T207" s="12" t="str">
        <f>IF(S207=""," ",VLOOKUP(C207,'Ceiling - Project impl.'!$A$1:$F$202,6,FALSE))</f>
        <v xml:space="preserve"> </v>
      </c>
      <c r="U207" s="13">
        <f t="shared" si="45"/>
        <v>0</v>
      </c>
      <c r="V207" s="136">
        <f t="shared" si="46"/>
        <v>0</v>
      </c>
      <c r="W207" s="15">
        <f t="shared" si="47"/>
        <v>0</v>
      </c>
      <c r="Y207" s="6">
        <f t="shared" si="48"/>
        <v>0</v>
      </c>
      <c r="Z207" s="163"/>
      <c r="AA207" s="12" t="str">
        <f>IF(G207=""," ",VLOOKUP(C207,'Ceiling - Project impl.'!$A$1:$F$202,3,FALSE))</f>
        <v xml:space="preserve"> </v>
      </c>
      <c r="AB207" s="13">
        <f t="shared" si="49"/>
        <v>0</v>
      </c>
      <c r="AC207" s="182">
        <f t="shared" si="50"/>
        <v>0</v>
      </c>
      <c r="AD207" s="14"/>
      <c r="AE207" s="6">
        <f t="shared" si="51"/>
        <v>0</v>
      </c>
      <c r="AF207" s="163"/>
      <c r="AG207" s="12" t="str">
        <f>IF(K207=""," ",VLOOKUP(C207,'Ceiling - Project impl.'!$A$1:$F$202,4,FALSE))</f>
        <v xml:space="preserve"> </v>
      </c>
      <c r="AH207" s="13">
        <f t="shared" si="52"/>
        <v>0</v>
      </c>
      <c r="AI207" s="182">
        <f t="shared" si="53"/>
        <v>0</v>
      </c>
      <c r="AJ207" s="14"/>
      <c r="AK207" s="6">
        <f t="shared" si="54"/>
        <v>0</v>
      </c>
      <c r="AL207" s="163"/>
      <c r="AM207" s="12" t="str">
        <f>IF(O207=""," ",VLOOKUP(C207,'Ceiling - Project impl.'!$A$1:$F$202,5,FALSE))</f>
        <v xml:space="preserve"> </v>
      </c>
      <c r="AN207" s="13">
        <f t="shared" si="55"/>
        <v>0</v>
      </c>
      <c r="AO207" s="182">
        <f t="shared" si="56"/>
        <v>0</v>
      </c>
      <c r="AP207" s="14"/>
      <c r="AQ207" s="6">
        <f t="shared" si="57"/>
        <v>0</v>
      </c>
      <c r="AR207" s="163"/>
      <c r="AS207" s="12" t="str">
        <f>IF(S207=""," ",VLOOKUP(C207,'Ceiling - Project impl.'!$A$1:$F$202,6,FALSE))</f>
        <v xml:space="preserve"> </v>
      </c>
      <c r="AT207" s="13">
        <f t="shared" si="58"/>
        <v>0</v>
      </c>
      <c r="AU207" s="182">
        <f t="shared" si="59"/>
        <v>0</v>
      </c>
      <c r="AV207" s="136">
        <f t="shared" si="60"/>
        <v>0</v>
      </c>
      <c r="AW207" s="15">
        <f t="shared" si="61"/>
        <v>0</v>
      </c>
      <c r="AX207" s="183">
        <f t="shared" si="62"/>
        <v>0</v>
      </c>
      <c r="AY207" s="388"/>
      <c r="AZ207" s="388"/>
      <c r="BA207" s="388"/>
    </row>
    <row r="208" spans="1:53" x14ac:dyDescent="0.3">
      <c r="A208" s="71"/>
      <c r="B208" s="11" t="str">
        <f>IF(A208="","",VLOOKUP(A208,'II.Distribution of grant'!$A$6:$E$45,2,FALSE))</f>
        <v/>
      </c>
      <c r="C208" s="11" t="str">
        <f>IF(A208="","",VLOOKUP(A208,'II.Distribution of grant'!$A$6:$E$45,4,FALSE))</f>
        <v/>
      </c>
      <c r="D208" s="11" t="str">
        <f>IF(A208=""," ",VLOOKUP(C208,'Ceiling - Project impl.'!$A$1:$F$202,2,FALSE))</f>
        <v xml:space="preserve"> </v>
      </c>
      <c r="E208" s="6"/>
      <c r="F208" s="6"/>
      <c r="G208" s="6"/>
      <c r="H208" s="12" t="str">
        <f>IF(G208=""," ",VLOOKUP(C208,'Ceiling - Project impl.'!$A$1:$F$202,3,FALSE))</f>
        <v xml:space="preserve"> </v>
      </c>
      <c r="I208" s="13">
        <f t="shared" si="42"/>
        <v>0</v>
      </c>
      <c r="J208" s="14"/>
      <c r="K208" s="6"/>
      <c r="L208" s="12" t="str">
        <f>IF(K208=""," ",VLOOKUP(C208,'Ceiling - Project impl.'!$A$1:$F$202,4,FALSE))</f>
        <v xml:space="preserve"> </v>
      </c>
      <c r="M208" s="13">
        <f t="shared" si="43"/>
        <v>0</v>
      </c>
      <c r="N208" s="14"/>
      <c r="O208" s="6"/>
      <c r="P208" s="12" t="str">
        <f>IF(O208=""," ",VLOOKUP(C208,'Ceiling - Project impl.'!$A$1:$F$202,5,FALSE))</f>
        <v xml:space="preserve"> </v>
      </c>
      <c r="Q208" s="13">
        <f t="shared" si="44"/>
        <v>0</v>
      </c>
      <c r="R208" s="14"/>
      <c r="S208" s="6"/>
      <c r="T208" s="12" t="str">
        <f>IF(S208=""," ",VLOOKUP(C208,'Ceiling - Project impl.'!$A$1:$F$202,6,FALSE))</f>
        <v xml:space="preserve"> </v>
      </c>
      <c r="U208" s="13">
        <f t="shared" si="45"/>
        <v>0</v>
      </c>
      <c r="V208" s="136">
        <f t="shared" si="46"/>
        <v>0</v>
      </c>
      <c r="W208" s="15">
        <f t="shared" si="47"/>
        <v>0</v>
      </c>
      <c r="Y208" s="6">
        <f t="shared" si="48"/>
        <v>0</v>
      </c>
      <c r="Z208" s="163"/>
      <c r="AA208" s="12" t="str">
        <f>IF(G208=""," ",VLOOKUP(C208,'Ceiling - Project impl.'!$A$1:$F$202,3,FALSE))</f>
        <v xml:space="preserve"> </v>
      </c>
      <c r="AB208" s="13">
        <f t="shared" si="49"/>
        <v>0</v>
      </c>
      <c r="AC208" s="182">
        <f t="shared" si="50"/>
        <v>0</v>
      </c>
      <c r="AD208" s="14"/>
      <c r="AE208" s="6">
        <f t="shared" si="51"/>
        <v>0</v>
      </c>
      <c r="AF208" s="163"/>
      <c r="AG208" s="12" t="str">
        <f>IF(K208=""," ",VLOOKUP(C208,'Ceiling - Project impl.'!$A$1:$F$202,4,FALSE))</f>
        <v xml:space="preserve"> </v>
      </c>
      <c r="AH208" s="13">
        <f t="shared" si="52"/>
        <v>0</v>
      </c>
      <c r="AI208" s="182">
        <f t="shared" si="53"/>
        <v>0</v>
      </c>
      <c r="AJ208" s="14"/>
      <c r="AK208" s="6">
        <f t="shared" si="54"/>
        <v>0</v>
      </c>
      <c r="AL208" s="163"/>
      <c r="AM208" s="12" t="str">
        <f>IF(O208=""," ",VLOOKUP(C208,'Ceiling - Project impl.'!$A$1:$F$202,5,FALSE))</f>
        <v xml:space="preserve"> </v>
      </c>
      <c r="AN208" s="13">
        <f t="shared" si="55"/>
        <v>0</v>
      </c>
      <c r="AO208" s="182">
        <f t="shared" si="56"/>
        <v>0</v>
      </c>
      <c r="AP208" s="14"/>
      <c r="AQ208" s="6">
        <f t="shared" si="57"/>
        <v>0</v>
      </c>
      <c r="AR208" s="163"/>
      <c r="AS208" s="12" t="str">
        <f>IF(S208=""," ",VLOOKUP(C208,'Ceiling - Project impl.'!$A$1:$F$202,6,FALSE))</f>
        <v xml:space="preserve"> </v>
      </c>
      <c r="AT208" s="13">
        <f t="shared" si="58"/>
        <v>0</v>
      </c>
      <c r="AU208" s="182">
        <f t="shared" si="59"/>
        <v>0</v>
      </c>
      <c r="AV208" s="136">
        <f t="shared" si="60"/>
        <v>0</v>
      </c>
      <c r="AW208" s="15">
        <f t="shared" si="61"/>
        <v>0</v>
      </c>
      <c r="AX208" s="183">
        <f t="shared" si="62"/>
        <v>0</v>
      </c>
      <c r="AY208" s="388"/>
      <c r="AZ208" s="388"/>
      <c r="BA208" s="388"/>
    </row>
    <row r="209" spans="1:53" x14ac:dyDescent="0.3">
      <c r="A209" s="71"/>
      <c r="B209" s="11" t="str">
        <f>IF(A209="","",VLOOKUP(A209,'II.Distribution of grant'!$A$6:$E$45,2,FALSE))</f>
        <v/>
      </c>
      <c r="C209" s="11" t="str">
        <f>IF(A209="","",VLOOKUP(A209,'II.Distribution of grant'!$A$6:$E$45,4,FALSE))</f>
        <v/>
      </c>
      <c r="D209" s="11" t="str">
        <f>IF(A209=""," ",VLOOKUP(C209,'Ceiling - Project impl.'!$A$1:$F$202,2,FALSE))</f>
        <v xml:space="preserve"> </v>
      </c>
      <c r="E209" s="6"/>
      <c r="F209" s="6"/>
      <c r="G209" s="6"/>
      <c r="H209" s="12" t="str">
        <f>IF(G209=""," ",VLOOKUP(C209,'Ceiling - Project impl.'!$A$1:$F$202,3,FALSE))</f>
        <v xml:space="preserve"> </v>
      </c>
      <c r="I209" s="13">
        <f t="shared" si="42"/>
        <v>0</v>
      </c>
      <c r="J209" s="14"/>
      <c r="K209" s="6"/>
      <c r="L209" s="12" t="str">
        <f>IF(K209=""," ",VLOOKUP(C209,'Ceiling - Project impl.'!$A$1:$F$202,4,FALSE))</f>
        <v xml:space="preserve"> </v>
      </c>
      <c r="M209" s="13">
        <f t="shared" si="43"/>
        <v>0</v>
      </c>
      <c r="N209" s="14"/>
      <c r="O209" s="6"/>
      <c r="P209" s="12" t="str">
        <f>IF(O209=""," ",VLOOKUP(C209,'Ceiling - Project impl.'!$A$1:$F$202,5,FALSE))</f>
        <v xml:space="preserve"> </v>
      </c>
      <c r="Q209" s="13">
        <f t="shared" si="44"/>
        <v>0</v>
      </c>
      <c r="R209" s="14"/>
      <c r="S209" s="6"/>
      <c r="T209" s="12" t="str">
        <f>IF(S209=""," ",VLOOKUP(C209,'Ceiling - Project impl.'!$A$1:$F$202,6,FALSE))</f>
        <v xml:space="preserve"> </v>
      </c>
      <c r="U209" s="13">
        <f t="shared" si="45"/>
        <v>0</v>
      </c>
      <c r="V209" s="136">
        <f t="shared" si="46"/>
        <v>0</v>
      </c>
      <c r="W209" s="15">
        <f t="shared" si="47"/>
        <v>0</v>
      </c>
      <c r="Y209" s="6">
        <f t="shared" si="48"/>
        <v>0</v>
      </c>
      <c r="Z209" s="163"/>
      <c r="AA209" s="12" t="str">
        <f>IF(G209=""," ",VLOOKUP(C209,'Ceiling - Project impl.'!$A$1:$F$202,3,FALSE))</f>
        <v xml:space="preserve"> </v>
      </c>
      <c r="AB209" s="13">
        <f t="shared" si="49"/>
        <v>0</v>
      </c>
      <c r="AC209" s="182">
        <f t="shared" si="50"/>
        <v>0</v>
      </c>
      <c r="AD209" s="14"/>
      <c r="AE209" s="6">
        <f t="shared" si="51"/>
        <v>0</v>
      </c>
      <c r="AF209" s="163"/>
      <c r="AG209" s="12" t="str">
        <f>IF(K209=""," ",VLOOKUP(C209,'Ceiling - Project impl.'!$A$1:$F$202,4,FALSE))</f>
        <v xml:space="preserve"> </v>
      </c>
      <c r="AH209" s="13">
        <f t="shared" si="52"/>
        <v>0</v>
      </c>
      <c r="AI209" s="182">
        <f t="shared" si="53"/>
        <v>0</v>
      </c>
      <c r="AJ209" s="14"/>
      <c r="AK209" s="6">
        <f t="shared" si="54"/>
        <v>0</v>
      </c>
      <c r="AL209" s="163"/>
      <c r="AM209" s="12" t="str">
        <f>IF(O209=""," ",VLOOKUP(C209,'Ceiling - Project impl.'!$A$1:$F$202,5,FALSE))</f>
        <v xml:space="preserve"> </v>
      </c>
      <c r="AN209" s="13">
        <f t="shared" si="55"/>
        <v>0</v>
      </c>
      <c r="AO209" s="182">
        <f t="shared" si="56"/>
        <v>0</v>
      </c>
      <c r="AP209" s="14"/>
      <c r="AQ209" s="6">
        <f t="shared" si="57"/>
        <v>0</v>
      </c>
      <c r="AR209" s="163"/>
      <c r="AS209" s="12" t="str">
        <f>IF(S209=""," ",VLOOKUP(C209,'Ceiling - Project impl.'!$A$1:$F$202,6,FALSE))</f>
        <v xml:space="preserve"> </v>
      </c>
      <c r="AT209" s="13">
        <f t="shared" si="58"/>
        <v>0</v>
      </c>
      <c r="AU209" s="182">
        <f t="shared" si="59"/>
        <v>0</v>
      </c>
      <c r="AV209" s="136">
        <f t="shared" si="60"/>
        <v>0</v>
      </c>
      <c r="AW209" s="15">
        <f t="shared" si="61"/>
        <v>0</v>
      </c>
      <c r="AX209" s="183">
        <f t="shared" si="62"/>
        <v>0</v>
      </c>
      <c r="AY209" s="388"/>
      <c r="AZ209" s="388"/>
      <c r="BA209" s="388"/>
    </row>
    <row r="210" spans="1:53" x14ac:dyDescent="0.3">
      <c r="A210" s="71"/>
      <c r="B210" s="11" t="str">
        <f>IF(A210="","",VLOOKUP(A210,'II.Distribution of grant'!$A$6:$E$45,2,FALSE))</f>
        <v/>
      </c>
      <c r="C210" s="11" t="str">
        <f>IF(A210="","",VLOOKUP(A210,'II.Distribution of grant'!$A$6:$E$45,4,FALSE))</f>
        <v/>
      </c>
      <c r="D210" s="11" t="str">
        <f>IF(A210=""," ",VLOOKUP(C210,'Ceiling - Project impl.'!$A$1:$F$202,2,FALSE))</f>
        <v xml:space="preserve"> </v>
      </c>
      <c r="E210" s="6"/>
      <c r="F210" s="6"/>
      <c r="G210" s="6"/>
      <c r="H210" s="12" t="str">
        <f>IF(G210=""," ",VLOOKUP(C210,'Ceiling - Project impl.'!$A$1:$F$202,3,FALSE))</f>
        <v xml:space="preserve"> </v>
      </c>
      <c r="I210" s="13">
        <f t="shared" si="42"/>
        <v>0</v>
      </c>
      <c r="J210" s="14"/>
      <c r="K210" s="6"/>
      <c r="L210" s="12" t="str">
        <f>IF(K210=""," ",VLOOKUP(C210,'Ceiling - Project impl.'!$A$1:$F$202,4,FALSE))</f>
        <v xml:space="preserve"> </v>
      </c>
      <c r="M210" s="13">
        <f t="shared" si="43"/>
        <v>0</v>
      </c>
      <c r="N210" s="14"/>
      <c r="O210" s="6"/>
      <c r="P210" s="12" t="str">
        <f>IF(O210=""," ",VLOOKUP(C210,'Ceiling - Project impl.'!$A$1:$F$202,5,FALSE))</f>
        <v xml:space="preserve"> </v>
      </c>
      <c r="Q210" s="13">
        <f t="shared" si="44"/>
        <v>0</v>
      </c>
      <c r="R210" s="14"/>
      <c r="S210" s="6"/>
      <c r="T210" s="12" t="str">
        <f>IF(S210=""," ",VLOOKUP(C210,'Ceiling - Project impl.'!$A$1:$F$202,6,FALSE))</f>
        <v xml:space="preserve"> </v>
      </c>
      <c r="U210" s="13">
        <f t="shared" si="45"/>
        <v>0</v>
      </c>
      <c r="V210" s="136">
        <f t="shared" si="46"/>
        <v>0</v>
      </c>
      <c r="W210" s="15">
        <f t="shared" si="47"/>
        <v>0</v>
      </c>
      <c r="Y210" s="6">
        <f t="shared" si="48"/>
        <v>0</v>
      </c>
      <c r="Z210" s="163"/>
      <c r="AA210" s="12" t="str">
        <f>IF(G210=""," ",VLOOKUP(C210,'Ceiling - Project impl.'!$A$1:$F$202,3,FALSE))</f>
        <v xml:space="preserve"> </v>
      </c>
      <c r="AB210" s="13">
        <f t="shared" si="49"/>
        <v>0</v>
      </c>
      <c r="AC210" s="182">
        <f t="shared" si="50"/>
        <v>0</v>
      </c>
      <c r="AD210" s="14"/>
      <c r="AE210" s="6">
        <f t="shared" si="51"/>
        <v>0</v>
      </c>
      <c r="AF210" s="163"/>
      <c r="AG210" s="12" t="str">
        <f>IF(K210=""," ",VLOOKUP(C210,'Ceiling - Project impl.'!$A$1:$F$202,4,FALSE))</f>
        <v xml:space="preserve"> </v>
      </c>
      <c r="AH210" s="13">
        <f t="shared" si="52"/>
        <v>0</v>
      </c>
      <c r="AI210" s="182">
        <f t="shared" si="53"/>
        <v>0</v>
      </c>
      <c r="AJ210" s="14"/>
      <c r="AK210" s="6">
        <f t="shared" si="54"/>
        <v>0</v>
      </c>
      <c r="AL210" s="163"/>
      <c r="AM210" s="12" t="str">
        <f>IF(O210=""," ",VLOOKUP(C210,'Ceiling - Project impl.'!$A$1:$F$202,5,FALSE))</f>
        <v xml:space="preserve"> </v>
      </c>
      <c r="AN210" s="13">
        <f t="shared" si="55"/>
        <v>0</v>
      </c>
      <c r="AO210" s="182">
        <f t="shared" si="56"/>
        <v>0</v>
      </c>
      <c r="AP210" s="14"/>
      <c r="AQ210" s="6">
        <f t="shared" si="57"/>
        <v>0</v>
      </c>
      <c r="AR210" s="163"/>
      <c r="AS210" s="12" t="str">
        <f>IF(S210=""," ",VLOOKUP(C210,'Ceiling - Project impl.'!$A$1:$F$202,6,FALSE))</f>
        <v xml:space="preserve"> </v>
      </c>
      <c r="AT210" s="13">
        <f t="shared" si="58"/>
        <v>0</v>
      </c>
      <c r="AU210" s="182">
        <f t="shared" si="59"/>
        <v>0</v>
      </c>
      <c r="AV210" s="136">
        <f t="shared" si="60"/>
        <v>0</v>
      </c>
      <c r="AW210" s="15">
        <f t="shared" si="61"/>
        <v>0</v>
      </c>
      <c r="AX210" s="183">
        <f t="shared" si="62"/>
        <v>0</v>
      </c>
      <c r="AY210" s="388"/>
      <c r="AZ210" s="388"/>
      <c r="BA210" s="388"/>
    </row>
    <row r="211" spans="1:53" x14ac:dyDescent="0.3">
      <c r="A211" s="71"/>
      <c r="B211" s="11" t="str">
        <f>IF(A211="","",VLOOKUP(A211,'II.Distribution of grant'!$A$6:$E$45,2,FALSE))</f>
        <v/>
      </c>
      <c r="C211" s="11" t="str">
        <f>IF(A211="","",VLOOKUP(A211,'II.Distribution of grant'!$A$6:$E$45,4,FALSE))</f>
        <v/>
      </c>
      <c r="D211" s="11" t="str">
        <f>IF(A211=""," ",VLOOKUP(C211,'Ceiling - Project impl.'!$A$1:$F$202,2,FALSE))</f>
        <v xml:space="preserve"> </v>
      </c>
      <c r="E211" s="6"/>
      <c r="F211" s="6"/>
      <c r="G211" s="6"/>
      <c r="H211" s="12" t="str">
        <f>IF(G211=""," ",VLOOKUP(C211,'Ceiling - Project impl.'!$A$1:$F$202,3,FALSE))</f>
        <v xml:space="preserve"> </v>
      </c>
      <c r="I211" s="13">
        <f t="shared" si="42"/>
        <v>0</v>
      </c>
      <c r="J211" s="14"/>
      <c r="K211" s="6"/>
      <c r="L211" s="12" t="str">
        <f>IF(K211=""," ",VLOOKUP(C211,'Ceiling - Project impl.'!$A$1:$F$202,4,FALSE))</f>
        <v xml:space="preserve"> </v>
      </c>
      <c r="M211" s="13">
        <f t="shared" si="43"/>
        <v>0</v>
      </c>
      <c r="N211" s="14"/>
      <c r="O211" s="6"/>
      <c r="P211" s="12" t="str">
        <f>IF(O211=""," ",VLOOKUP(C211,'Ceiling - Project impl.'!$A$1:$F$202,5,FALSE))</f>
        <v xml:space="preserve"> </v>
      </c>
      <c r="Q211" s="13">
        <f t="shared" si="44"/>
        <v>0</v>
      </c>
      <c r="R211" s="14"/>
      <c r="S211" s="6"/>
      <c r="T211" s="12" t="str">
        <f>IF(S211=""," ",VLOOKUP(C211,'Ceiling - Project impl.'!$A$1:$F$202,6,FALSE))</f>
        <v xml:space="preserve"> </v>
      </c>
      <c r="U211" s="13">
        <f t="shared" si="45"/>
        <v>0</v>
      </c>
      <c r="V211" s="136">
        <f t="shared" si="46"/>
        <v>0</v>
      </c>
      <c r="W211" s="15">
        <f t="shared" si="47"/>
        <v>0</v>
      </c>
      <c r="Y211" s="6">
        <f t="shared" si="48"/>
        <v>0</v>
      </c>
      <c r="Z211" s="163"/>
      <c r="AA211" s="12" t="str">
        <f>IF(G211=""," ",VLOOKUP(C211,'Ceiling - Project impl.'!$A$1:$F$202,3,FALSE))</f>
        <v xml:space="preserve"> </v>
      </c>
      <c r="AB211" s="13">
        <f t="shared" si="49"/>
        <v>0</v>
      </c>
      <c r="AC211" s="182">
        <f t="shared" si="50"/>
        <v>0</v>
      </c>
      <c r="AD211" s="14"/>
      <c r="AE211" s="6">
        <f t="shared" si="51"/>
        <v>0</v>
      </c>
      <c r="AF211" s="163"/>
      <c r="AG211" s="12" t="str">
        <f>IF(K211=""," ",VLOOKUP(C211,'Ceiling - Project impl.'!$A$1:$F$202,4,FALSE))</f>
        <v xml:space="preserve"> </v>
      </c>
      <c r="AH211" s="13">
        <f t="shared" si="52"/>
        <v>0</v>
      </c>
      <c r="AI211" s="182">
        <f t="shared" si="53"/>
        <v>0</v>
      </c>
      <c r="AJ211" s="14"/>
      <c r="AK211" s="6">
        <f t="shared" si="54"/>
        <v>0</v>
      </c>
      <c r="AL211" s="163"/>
      <c r="AM211" s="12" t="str">
        <f>IF(O211=""," ",VLOOKUP(C211,'Ceiling - Project impl.'!$A$1:$F$202,5,FALSE))</f>
        <v xml:space="preserve"> </v>
      </c>
      <c r="AN211" s="13">
        <f t="shared" si="55"/>
        <v>0</v>
      </c>
      <c r="AO211" s="182">
        <f t="shared" si="56"/>
        <v>0</v>
      </c>
      <c r="AP211" s="14"/>
      <c r="AQ211" s="6">
        <f t="shared" si="57"/>
        <v>0</v>
      </c>
      <c r="AR211" s="163"/>
      <c r="AS211" s="12" t="str">
        <f>IF(S211=""," ",VLOOKUP(C211,'Ceiling - Project impl.'!$A$1:$F$202,6,FALSE))</f>
        <v xml:space="preserve"> </v>
      </c>
      <c r="AT211" s="13">
        <f t="shared" si="58"/>
        <v>0</v>
      </c>
      <c r="AU211" s="182">
        <f t="shared" si="59"/>
        <v>0</v>
      </c>
      <c r="AV211" s="136">
        <f t="shared" si="60"/>
        <v>0</v>
      </c>
      <c r="AW211" s="15">
        <f t="shared" si="61"/>
        <v>0</v>
      </c>
      <c r="AX211" s="183">
        <f t="shared" si="62"/>
        <v>0</v>
      </c>
      <c r="AY211" s="388"/>
      <c r="AZ211" s="388"/>
      <c r="BA211" s="388"/>
    </row>
    <row r="212" spans="1:53" x14ac:dyDescent="0.3">
      <c r="A212" s="71"/>
      <c r="B212" s="11" t="str">
        <f>IF(A212="","",VLOOKUP(A212,'II.Distribution of grant'!$A$6:$E$45,2,FALSE))</f>
        <v/>
      </c>
      <c r="C212" s="11" t="str">
        <f>IF(A212="","",VLOOKUP(A212,'II.Distribution of grant'!$A$6:$E$45,4,FALSE))</f>
        <v/>
      </c>
      <c r="D212" s="11" t="str">
        <f>IF(A212=""," ",VLOOKUP(C212,'Ceiling - Project impl.'!$A$1:$F$202,2,FALSE))</f>
        <v xml:space="preserve"> </v>
      </c>
      <c r="E212" s="6"/>
      <c r="F212" s="6"/>
      <c r="G212" s="6"/>
      <c r="H212" s="12" t="str">
        <f>IF(G212=""," ",VLOOKUP(C212,'Ceiling - Project impl.'!$A$1:$F$202,3,FALSE))</f>
        <v xml:space="preserve"> </v>
      </c>
      <c r="I212" s="13">
        <f t="shared" si="42"/>
        <v>0</v>
      </c>
      <c r="J212" s="14"/>
      <c r="K212" s="6"/>
      <c r="L212" s="12" t="str">
        <f>IF(K212=""," ",VLOOKUP(C212,'Ceiling - Project impl.'!$A$1:$F$202,4,FALSE))</f>
        <v xml:space="preserve"> </v>
      </c>
      <c r="M212" s="13">
        <f t="shared" si="43"/>
        <v>0</v>
      </c>
      <c r="N212" s="14"/>
      <c r="O212" s="6"/>
      <c r="P212" s="12" t="str">
        <f>IF(O212=""," ",VLOOKUP(C212,'Ceiling - Project impl.'!$A$1:$F$202,5,FALSE))</f>
        <v xml:space="preserve"> </v>
      </c>
      <c r="Q212" s="13">
        <f t="shared" si="44"/>
        <v>0</v>
      </c>
      <c r="R212" s="14"/>
      <c r="S212" s="6"/>
      <c r="T212" s="12" t="str">
        <f>IF(S212=""," ",VLOOKUP(C212,'Ceiling - Project impl.'!$A$1:$F$202,6,FALSE))</f>
        <v xml:space="preserve"> </v>
      </c>
      <c r="U212" s="13">
        <f t="shared" si="45"/>
        <v>0</v>
      </c>
      <c r="V212" s="136">
        <f t="shared" si="46"/>
        <v>0</v>
      </c>
      <c r="W212" s="15">
        <f t="shared" si="47"/>
        <v>0</v>
      </c>
      <c r="Y212" s="6">
        <f t="shared" si="48"/>
        <v>0</v>
      </c>
      <c r="Z212" s="163"/>
      <c r="AA212" s="12" t="str">
        <f>IF(G212=""," ",VLOOKUP(C212,'Ceiling - Project impl.'!$A$1:$F$202,3,FALSE))</f>
        <v xml:space="preserve"> </v>
      </c>
      <c r="AB212" s="13">
        <f t="shared" si="49"/>
        <v>0</v>
      </c>
      <c r="AC212" s="182">
        <f t="shared" si="50"/>
        <v>0</v>
      </c>
      <c r="AD212" s="14"/>
      <c r="AE212" s="6">
        <f t="shared" si="51"/>
        <v>0</v>
      </c>
      <c r="AF212" s="163"/>
      <c r="AG212" s="12" t="str">
        <f>IF(K212=""," ",VLOOKUP(C212,'Ceiling - Project impl.'!$A$1:$F$202,4,FALSE))</f>
        <v xml:space="preserve"> </v>
      </c>
      <c r="AH212" s="13">
        <f t="shared" si="52"/>
        <v>0</v>
      </c>
      <c r="AI212" s="182">
        <f t="shared" si="53"/>
        <v>0</v>
      </c>
      <c r="AJ212" s="14"/>
      <c r="AK212" s="6">
        <f t="shared" si="54"/>
        <v>0</v>
      </c>
      <c r="AL212" s="163"/>
      <c r="AM212" s="12" t="str">
        <f>IF(O212=""," ",VLOOKUP(C212,'Ceiling - Project impl.'!$A$1:$F$202,5,FALSE))</f>
        <v xml:space="preserve"> </v>
      </c>
      <c r="AN212" s="13">
        <f t="shared" si="55"/>
        <v>0</v>
      </c>
      <c r="AO212" s="182">
        <f t="shared" si="56"/>
        <v>0</v>
      </c>
      <c r="AP212" s="14"/>
      <c r="AQ212" s="6">
        <f t="shared" si="57"/>
        <v>0</v>
      </c>
      <c r="AR212" s="163"/>
      <c r="AS212" s="12" t="str">
        <f>IF(S212=""," ",VLOOKUP(C212,'Ceiling - Project impl.'!$A$1:$F$202,6,FALSE))</f>
        <v xml:space="preserve"> </v>
      </c>
      <c r="AT212" s="13">
        <f t="shared" si="58"/>
        <v>0</v>
      </c>
      <c r="AU212" s="182">
        <f t="shared" si="59"/>
        <v>0</v>
      </c>
      <c r="AV212" s="136">
        <f t="shared" si="60"/>
        <v>0</v>
      </c>
      <c r="AW212" s="15">
        <f t="shared" si="61"/>
        <v>0</v>
      </c>
      <c r="AX212" s="183">
        <f t="shared" si="62"/>
        <v>0</v>
      </c>
      <c r="AY212" s="388"/>
      <c r="AZ212" s="388"/>
      <c r="BA212" s="388"/>
    </row>
    <row r="213" spans="1:53" x14ac:dyDescent="0.3">
      <c r="A213" s="71"/>
      <c r="B213" s="11" t="str">
        <f>IF(A213="","",VLOOKUP(A213,'II.Distribution of grant'!$A$6:$E$45,2,FALSE))</f>
        <v/>
      </c>
      <c r="C213" s="11" t="str">
        <f>IF(A213="","",VLOOKUP(A213,'II.Distribution of grant'!$A$6:$E$45,4,FALSE))</f>
        <v/>
      </c>
      <c r="D213" s="11" t="str">
        <f>IF(A213=""," ",VLOOKUP(C213,'Ceiling - Project impl.'!$A$1:$F$202,2,FALSE))</f>
        <v xml:space="preserve"> </v>
      </c>
      <c r="E213" s="6"/>
      <c r="F213" s="6"/>
      <c r="G213" s="6"/>
      <c r="H213" s="12" t="str">
        <f>IF(G213=""," ",VLOOKUP(C213,'Ceiling - Project impl.'!$A$1:$F$202,3,FALSE))</f>
        <v xml:space="preserve"> </v>
      </c>
      <c r="I213" s="13">
        <f t="shared" si="7"/>
        <v>0</v>
      </c>
      <c r="J213" s="14"/>
      <c r="K213" s="6"/>
      <c r="L213" s="12" t="str">
        <f>IF(K213=""," ",VLOOKUP(C213,'Ceiling - Project impl.'!$A$1:$F$202,4,FALSE))</f>
        <v xml:space="preserve"> </v>
      </c>
      <c r="M213" s="13">
        <f t="shared" si="8"/>
        <v>0</v>
      </c>
      <c r="N213" s="14"/>
      <c r="O213" s="6"/>
      <c r="P213" s="12" t="str">
        <f>IF(O213=""," ",VLOOKUP(C213,'Ceiling - Project impl.'!$A$1:$F$202,5,FALSE))</f>
        <v xml:space="preserve"> </v>
      </c>
      <c r="Q213" s="13">
        <f t="shared" si="9"/>
        <v>0</v>
      </c>
      <c r="R213" s="14"/>
      <c r="S213" s="6"/>
      <c r="T213" s="12" t="str">
        <f>IF(S213=""," ",VLOOKUP(C213,'Ceiling - Project impl.'!$A$1:$F$202,6,FALSE))</f>
        <v xml:space="preserve"> </v>
      </c>
      <c r="U213" s="13">
        <f t="shared" si="10"/>
        <v>0</v>
      </c>
      <c r="V213" s="136">
        <f t="shared" si="11"/>
        <v>0</v>
      </c>
      <c r="W213" s="15">
        <f t="shared" si="12"/>
        <v>0</v>
      </c>
      <c r="Y213" s="6">
        <f t="shared" si="13"/>
        <v>0</v>
      </c>
      <c r="Z213" s="163"/>
      <c r="AA213" s="12" t="str">
        <f>IF(G213=""," ",VLOOKUP(C213,'Ceiling - Project impl.'!$A$1:$F$202,3,FALSE))</f>
        <v xml:space="preserve"> </v>
      </c>
      <c r="AB213" s="13">
        <f t="shared" si="0"/>
        <v>0</v>
      </c>
      <c r="AC213" s="182">
        <f t="shared" si="14"/>
        <v>0</v>
      </c>
      <c r="AD213" s="14"/>
      <c r="AE213" s="6">
        <f t="shared" si="1"/>
        <v>0</v>
      </c>
      <c r="AF213" s="163"/>
      <c r="AG213" s="12" t="str">
        <f>IF(K213=""," ",VLOOKUP(C213,'Ceiling - Project impl.'!$A$1:$F$202,4,FALSE))</f>
        <v xml:space="preserve"> </v>
      </c>
      <c r="AH213" s="13">
        <f t="shared" si="15"/>
        <v>0</v>
      </c>
      <c r="AI213" s="182">
        <f t="shared" si="16"/>
        <v>0</v>
      </c>
      <c r="AJ213" s="14"/>
      <c r="AK213" s="6">
        <f t="shared" si="2"/>
        <v>0</v>
      </c>
      <c r="AL213" s="163"/>
      <c r="AM213" s="12" t="str">
        <f>IF(O213=""," ",VLOOKUP(C213,'Ceiling - Project impl.'!$A$1:$F$202,5,FALSE))</f>
        <v xml:space="preserve"> </v>
      </c>
      <c r="AN213" s="13">
        <f t="shared" si="3"/>
        <v>0</v>
      </c>
      <c r="AO213" s="182">
        <f t="shared" si="17"/>
        <v>0</v>
      </c>
      <c r="AP213" s="14"/>
      <c r="AQ213" s="6">
        <f t="shared" si="4"/>
        <v>0</v>
      </c>
      <c r="AR213" s="163"/>
      <c r="AS213" s="12" t="str">
        <f>IF(S213=""," ",VLOOKUP(C213,'Ceiling - Project impl.'!$A$1:$F$202,6,FALSE))</f>
        <v xml:space="preserve"> </v>
      </c>
      <c r="AT213" s="13">
        <f t="shared" si="5"/>
        <v>0</v>
      </c>
      <c r="AU213" s="182">
        <f t="shared" si="18"/>
        <v>0</v>
      </c>
      <c r="AV213" s="136">
        <f t="shared" si="6"/>
        <v>0</v>
      </c>
      <c r="AW213" s="15">
        <f t="shared" si="19"/>
        <v>0</v>
      </c>
      <c r="AX213" s="183">
        <f t="shared" si="20"/>
        <v>0</v>
      </c>
      <c r="AY213" s="388"/>
      <c r="AZ213" s="388"/>
      <c r="BA213" s="388"/>
    </row>
    <row r="214" spans="1:53" x14ac:dyDescent="0.3">
      <c r="A214" s="71"/>
      <c r="B214" s="11" t="str">
        <f>IF(A214="","",VLOOKUP(A214,'II.Distribution of grant'!$A$6:$E$45,2,FALSE))</f>
        <v/>
      </c>
      <c r="C214" s="11" t="str">
        <f>IF(A214="","",VLOOKUP(A214,'II.Distribution of grant'!$A$6:$E$45,4,FALSE))</f>
        <v/>
      </c>
      <c r="D214" s="11" t="str">
        <f>IF(A214=""," ",VLOOKUP(C214,'Ceiling - Project impl.'!$A$1:$F$202,2,FALSE))</f>
        <v xml:space="preserve"> </v>
      </c>
      <c r="E214" s="6"/>
      <c r="F214" s="6"/>
      <c r="G214" s="6"/>
      <c r="H214" s="12" t="str">
        <f>IF(G214=""," ",VLOOKUP(C214,'Ceiling - Project impl.'!$A$1:$F$202,3,FALSE))</f>
        <v xml:space="preserve"> </v>
      </c>
      <c r="I214" s="13">
        <f t="shared" si="7"/>
        <v>0</v>
      </c>
      <c r="J214" s="14"/>
      <c r="K214" s="6"/>
      <c r="L214" s="12" t="str">
        <f>IF(K214=""," ",VLOOKUP(C214,'Ceiling - Project impl.'!$A$1:$F$202,4,FALSE))</f>
        <v xml:space="preserve"> </v>
      </c>
      <c r="M214" s="13">
        <f t="shared" si="8"/>
        <v>0</v>
      </c>
      <c r="N214" s="14"/>
      <c r="O214" s="6"/>
      <c r="P214" s="12" t="str">
        <f>IF(O214=""," ",VLOOKUP(C214,'Ceiling - Project impl.'!$A$1:$F$202,5,FALSE))</f>
        <v xml:space="preserve"> </v>
      </c>
      <c r="Q214" s="13">
        <f t="shared" si="9"/>
        <v>0</v>
      </c>
      <c r="R214" s="14"/>
      <c r="S214" s="6"/>
      <c r="T214" s="12" t="str">
        <f>IF(S214=""," ",VLOOKUP(C214,'Ceiling - Project impl.'!$A$1:$F$202,6,FALSE))</f>
        <v xml:space="preserve"> </v>
      </c>
      <c r="U214" s="13">
        <f t="shared" si="10"/>
        <v>0</v>
      </c>
      <c r="V214" s="136">
        <f t="shared" si="11"/>
        <v>0</v>
      </c>
      <c r="W214" s="15">
        <f t="shared" si="12"/>
        <v>0</v>
      </c>
      <c r="Y214" s="6">
        <f t="shared" si="13"/>
        <v>0</v>
      </c>
      <c r="Z214" s="163"/>
      <c r="AA214" s="12" t="str">
        <f>IF(G214=""," ",VLOOKUP(C214,'Ceiling - Project impl.'!$A$1:$F$202,3,FALSE))</f>
        <v xml:space="preserve"> </v>
      </c>
      <c r="AB214" s="13">
        <f t="shared" si="0"/>
        <v>0</v>
      </c>
      <c r="AC214" s="182">
        <f t="shared" si="14"/>
        <v>0</v>
      </c>
      <c r="AD214" s="14"/>
      <c r="AE214" s="6">
        <f t="shared" si="1"/>
        <v>0</v>
      </c>
      <c r="AF214" s="163"/>
      <c r="AG214" s="12" t="str">
        <f>IF(K214=""," ",VLOOKUP(C214,'Ceiling - Project impl.'!$A$1:$F$202,4,FALSE))</f>
        <v xml:space="preserve"> </v>
      </c>
      <c r="AH214" s="13">
        <f t="shared" si="15"/>
        <v>0</v>
      </c>
      <c r="AI214" s="182">
        <f t="shared" si="16"/>
        <v>0</v>
      </c>
      <c r="AJ214" s="14"/>
      <c r="AK214" s="6">
        <f t="shared" si="2"/>
        <v>0</v>
      </c>
      <c r="AL214" s="163"/>
      <c r="AM214" s="12" t="str">
        <f>IF(O214=""," ",VLOOKUP(C214,'Ceiling - Project impl.'!$A$1:$F$202,5,FALSE))</f>
        <v xml:space="preserve"> </v>
      </c>
      <c r="AN214" s="13">
        <f t="shared" si="3"/>
        <v>0</v>
      </c>
      <c r="AO214" s="182">
        <f t="shared" si="17"/>
        <v>0</v>
      </c>
      <c r="AP214" s="14"/>
      <c r="AQ214" s="6">
        <f t="shared" si="4"/>
        <v>0</v>
      </c>
      <c r="AR214" s="163"/>
      <c r="AS214" s="12" t="str">
        <f>IF(S214=""," ",VLOOKUP(C214,'Ceiling - Project impl.'!$A$1:$F$202,6,FALSE))</f>
        <v xml:space="preserve"> </v>
      </c>
      <c r="AT214" s="13">
        <f t="shared" si="5"/>
        <v>0</v>
      </c>
      <c r="AU214" s="182">
        <f t="shared" si="18"/>
        <v>0</v>
      </c>
      <c r="AV214" s="136">
        <f t="shared" si="6"/>
        <v>0</v>
      </c>
      <c r="AW214" s="15">
        <f t="shared" si="19"/>
        <v>0</v>
      </c>
      <c r="AX214" s="183">
        <f t="shared" si="20"/>
        <v>0</v>
      </c>
      <c r="AY214" s="388"/>
      <c r="AZ214" s="388"/>
      <c r="BA214" s="388"/>
    </row>
    <row r="215" spans="1:53" x14ac:dyDescent="0.3">
      <c r="A215" s="71"/>
      <c r="B215" s="11" t="str">
        <f>IF(A215="","",VLOOKUP(A215,'II.Distribution of grant'!$A$6:$E$45,2,FALSE))</f>
        <v/>
      </c>
      <c r="C215" s="11" t="str">
        <f>IF(A215="","",VLOOKUP(A215,'II.Distribution of grant'!$A$6:$E$45,4,FALSE))</f>
        <v/>
      </c>
      <c r="D215" s="11" t="str">
        <f>IF(A215=""," ",VLOOKUP(C215,'Ceiling - Project impl.'!$A$1:$F$202,2,FALSE))</f>
        <v xml:space="preserve"> </v>
      </c>
      <c r="E215" s="6"/>
      <c r="F215" s="6"/>
      <c r="G215" s="6"/>
      <c r="H215" s="12" t="str">
        <f>IF(G215=""," ",VLOOKUP(C215,'Ceiling - Project impl.'!$A$1:$F$202,3,FALSE))</f>
        <v xml:space="preserve"> </v>
      </c>
      <c r="I215" s="13">
        <f t="shared" si="7"/>
        <v>0</v>
      </c>
      <c r="J215" s="14"/>
      <c r="K215" s="6"/>
      <c r="L215" s="12" t="str">
        <f>IF(K215=""," ",VLOOKUP(C215,'Ceiling - Project impl.'!$A$1:$F$202,4,FALSE))</f>
        <v xml:space="preserve"> </v>
      </c>
      <c r="M215" s="13">
        <f t="shared" si="8"/>
        <v>0</v>
      </c>
      <c r="N215" s="14"/>
      <c r="O215" s="6"/>
      <c r="P215" s="12" t="str">
        <f>IF(O215=""," ",VLOOKUP(C215,'Ceiling - Project impl.'!$A$1:$F$202,5,FALSE))</f>
        <v xml:space="preserve"> </v>
      </c>
      <c r="Q215" s="13">
        <f t="shared" si="9"/>
        <v>0</v>
      </c>
      <c r="R215" s="14"/>
      <c r="S215" s="6"/>
      <c r="T215" s="12" t="str">
        <f>IF(S215=""," ",VLOOKUP(C215,'Ceiling - Project impl.'!$A$1:$F$202,6,FALSE))</f>
        <v xml:space="preserve"> </v>
      </c>
      <c r="U215" s="13">
        <f t="shared" si="10"/>
        <v>0</v>
      </c>
      <c r="V215" s="136">
        <f t="shared" si="11"/>
        <v>0</v>
      </c>
      <c r="W215" s="15">
        <f t="shared" si="12"/>
        <v>0</v>
      </c>
      <c r="Y215" s="6">
        <f t="shared" si="13"/>
        <v>0</v>
      </c>
      <c r="Z215" s="163"/>
      <c r="AA215" s="12" t="str">
        <f>IF(G215=""," ",VLOOKUP(C215,'Ceiling - Project impl.'!$A$1:$F$202,3,FALSE))</f>
        <v xml:space="preserve"> </v>
      </c>
      <c r="AB215" s="13">
        <f t="shared" si="0"/>
        <v>0</v>
      </c>
      <c r="AC215" s="182">
        <f t="shared" si="14"/>
        <v>0</v>
      </c>
      <c r="AD215" s="14"/>
      <c r="AE215" s="6">
        <f t="shared" si="1"/>
        <v>0</v>
      </c>
      <c r="AF215" s="163"/>
      <c r="AG215" s="12" t="str">
        <f>IF(K215=""," ",VLOOKUP(C215,'Ceiling - Project impl.'!$A$1:$F$202,4,FALSE))</f>
        <v xml:space="preserve"> </v>
      </c>
      <c r="AH215" s="13">
        <f t="shared" si="15"/>
        <v>0</v>
      </c>
      <c r="AI215" s="182">
        <f t="shared" si="16"/>
        <v>0</v>
      </c>
      <c r="AJ215" s="14"/>
      <c r="AK215" s="6">
        <f t="shared" si="2"/>
        <v>0</v>
      </c>
      <c r="AL215" s="163"/>
      <c r="AM215" s="12" t="str">
        <f>IF(O215=""," ",VLOOKUP(C215,'Ceiling - Project impl.'!$A$1:$F$202,5,FALSE))</f>
        <v xml:space="preserve"> </v>
      </c>
      <c r="AN215" s="13">
        <f t="shared" si="3"/>
        <v>0</v>
      </c>
      <c r="AO215" s="182">
        <f t="shared" si="17"/>
        <v>0</v>
      </c>
      <c r="AP215" s="14"/>
      <c r="AQ215" s="6">
        <f t="shared" si="4"/>
        <v>0</v>
      </c>
      <c r="AR215" s="163"/>
      <c r="AS215" s="12" t="str">
        <f>IF(S215=""," ",VLOOKUP(C215,'Ceiling - Project impl.'!$A$1:$F$202,6,FALSE))</f>
        <v xml:space="preserve"> </v>
      </c>
      <c r="AT215" s="13">
        <f t="shared" si="5"/>
        <v>0</v>
      </c>
      <c r="AU215" s="182">
        <f t="shared" si="18"/>
        <v>0</v>
      </c>
      <c r="AV215" s="136">
        <f t="shared" si="6"/>
        <v>0</v>
      </c>
      <c r="AW215" s="15">
        <f t="shared" si="19"/>
        <v>0</v>
      </c>
      <c r="AX215" s="183">
        <f t="shared" si="20"/>
        <v>0</v>
      </c>
      <c r="AY215" s="388"/>
      <c r="AZ215" s="388"/>
      <c r="BA215" s="388"/>
    </row>
    <row r="216" spans="1:53" x14ac:dyDescent="0.3">
      <c r="A216" s="71"/>
      <c r="B216" s="11" t="str">
        <f>IF(A216="","",VLOOKUP(A216,'II.Distribution of grant'!$A$6:$E$45,2,FALSE))</f>
        <v/>
      </c>
      <c r="C216" s="11" t="str">
        <f>IF(A216="","",VLOOKUP(A216,'II.Distribution of grant'!$A$6:$E$45,4,FALSE))</f>
        <v/>
      </c>
      <c r="D216" s="11" t="str">
        <f>IF(A216=""," ",VLOOKUP(C216,'Ceiling - Project impl.'!$A$1:$F$202,2,FALSE))</f>
        <v xml:space="preserve"> </v>
      </c>
      <c r="E216" s="6"/>
      <c r="F216" s="6"/>
      <c r="G216" s="6"/>
      <c r="H216" s="12" t="str">
        <f>IF(G216=""," ",VLOOKUP(C216,'Ceiling - Project impl.'!$A$1:$F$202,3,FALSE))</f>
        <v xml:space="preserve"> </v>
      </c>
      <c r="I216" s="13">
        <f t="shared" si="7"/>
        <v>0</v>
      </c>
      <c r="J216" s="14"/>
      <c r="K216" s="6"/>
      <c r="L216" s="12" t="str">
        <f>IF(K216=""," ",VLOOKUP(C216,'Ceiling - Project impl.'!$A$1:$F$202,4,FALSE))</f>
        <v xml:space="preserve"> </v>
      </c>
      <c r="M216" s="13">
        <f t="shared" si="8"/>
        <v>0</v>
      </c>
      <c r="N216" s="14"/>
      <c r="O216" s="6"/>
      <c r="P216" s="12" t="str">
        <f>IF(O216=""," ",VLOOKUP(C216,'Ceiling - Project impl.'!$A$1:$F$202,5,FALSE))</f>
        <v xml:space="preserve"> </v>
      </c>
      <c r="Q216" s="13">
        <f t="shared" si="9"/>
        <v>0</v>
      </c>
      <c r="R216" s="14"/>
      <c r="S216" s="6"/>
      <c r="T216" s="12" t="str">
        <f>IF(S216=""," ",VLOOKUP(C216,'Ceiling - Project impl.'!$A$1:$F$202,6,FALSE))</f>
        <v xml:space="preserve"> </v>
      </c>
      <c r="U216" s="13">
        <f t="shared" si="10"/>
        <v>0</v>
      </c>
      <c r="V216" s="136">
        <f t="shared" si="11"/>
        <v>0</v>
      </c>
      <c r="W216" s="15">
        <f t="shared" si="12"/>
        <v>0</v>
      </c>
      <c r="Y216" s="6">
        <f t="shared" si="13"/>
        <v>0</v>
      </c>
      <c r="Z216" s="163"/>
      <c r="AA216" s="12" t="str">
        <f>IF(G216=""," ",VLOOKUP(C216,'Ceiling - Project impl.'!$A$1:$F$202,3,FALSE))</f>
        <v xml:space="preserve"> </v>
      </c>
      <c r="AB216" s="13">
        <f t="shared" si="0"/>
        <v>0</v>
      </c>
      <c r="AC216" s="182">
        <f t="shared" si="14"/>
        <v>0</v>
      </c>
      <c r="AD216" s="14"/>
      <c r="AE216" s="6">
        <f t="shared" si="1"/>
        <v>0</v>
      </c>
      <c r="AF216" s="163"/>
      <c r="AG216" s="12" t="str">
        <f>IF(K216=""," ",VLOOKUP(C216,'Ceiling - Project impl.'!$A$1:$F$202,4,FALSE))</f>
        <v xml:space="preserve"> </v>
      </c>
      <c r="AH216" s="13">
        <f t="shared" si="15"/>
        <v>0</v>
      </c>
      <c r="AI216" s="182">
        <f t="shared" si="16"/>
        <v>0</v>
      </c>
      <c r="AJ216" s="14"/>
      <c r="AK216" s="6">
        <f t="shared" si="2"/>
        <v>0</v>
      </c>
      <c r="AL216" s="163"/>
      <c r="AM216" s="12" t="str">
        <f>IF(O216=""," ",VLOOKUP(C216,'Ceiling - Project impl.'!$A$1:$F$202,5,FALSE))</f>
        <v xml:space="preserve"> </v>
      </c>
      <c r="AN216" s="13">
        <f t="shared" si="3"/>
        <v>0</v>
      </c>
      <c r="AO216" s="182">
        <f t="shared" si="17"/>
        <v>0</v>
      </c>
      <c r="AP216" s="14"/>
      <c r="AQ216" s="6">
        <f t="shared" si="4"/>
        <v>0</v>
      </c>
      <c r="AR216" s="163"/>
      <c r="AS216" s="12" t="str">
        <f>IF(S216=""," ",VLOOKUP(C216,'Ceiling - Project impl.'!$A$1:$F$202,6,FALSE))</f>
        <v xml:space="preserve"> </v>
      </c>
      <c r="AT216" s="13">
        <f t="shared" si="5"/>
        <v>0</v>
      </c>
      <c r="AU216" s="182">
        <f t="shared" si="18"/>
        <v>0</v>
      </c>
      <c r="AV216" s="136">
        <f t="shared" si="6"/>
        <v>0</v>
      </c>
      <c r="AW216" s="15">
        <f t="shared" si="19"/>
        <v>0</v>
      </c>
      <c r="AX216" s="183">
        <f t="shared" si="20"/>
        <v>0</v>
      </c>
      <c r="AY216" s="388"/>
      <c r="AZ216" s="388"/>
      <c r="BA216" s="388"/>
    </row>
    <row r="217" spans="1:53" x14ac:dyDescent="0.3">
      <c r="A217" s="71"/>
      <c r="B217" s="11" t="str">
        <f>IF(A217="","",VLOOKUP(A217,'II.Distribution of grant'!$A$6:$E$45,2,FALSE))</f>
        <v/>
      </c>
      <c r="C217" s="11" t="str">
        <f>IF(A217="","",VLOOKUP(A217,'II.Distribution of grant'!$A$6:$E$45,4,FALSE))</f>
        <v/>
      </c>
      <c r="D217" s="11" t="str">
        <f>IF(A217=""," ",VLOOKUP(C217,'Ceiling - Project impl.'!$A$1:$F$202,2,FALSE))</f>
        <v xml:space="preserve"> </v>
      </c>
      <c r="E217" s="6"/>
      <c r="F217" s="6"/>
      <c r="G217" s="6"/>
      <c r="H217" s="12" t="str">
        <f>IF(G217=""," ",VLOOKUP(C217,'Ceiling - Project impl.'!$A$1:$F$202,3,FALSE))</f>
        <v xml:space="preserve"> </v>
      </c>
      <c r="I217" s="13">
        <f t="shared" si="7"/>
        <v>0</v>
      </c>
      <c r="J217" s="14"/>
      <c r="K217" s="6"/>
      <c r="L217" s="12" t="str">
        <f>IF(K217=""," ",VLOOKUP(C217,'Ceiling - Project impl.'!$A$1:$F$202,4,FALSE))</f>
        <v xml:space="preserve"> </v>
      </c>
      <c r="M217" s="13">
        <f t="shared" si="8"/>
        <v>0</v>
      </c>
      <c r="N217" s="14"/>
      <c r="O217" s="6"/>
      <c r="P217" s="12" t="str">
        <f>IF(O217=""," ",VLOOKUP(C217,'Ceiling - Project impl.'!$A$1:$F$202,5,FALSE))</f>
        <v xml:space="preserve"> </v>
      </c>
      <c r="Q217" s="13">
        <f t="shared" si="9"/>
        <v>0</v>
      </c>
      <c r="R217" s="14"/>
      <c r="S217" s="6"/>
      <c r="T217" s="12" t="str">
        <f>IF(S217=""," ",VLOOKUP(C217,'Ceiling - Project impl.'!$A$1:$F$202,6,FALSE))</f>
        <v xml:space="preserve"> </v>
      </c>
      <c r="U217" s="13">
        <f t="shared" si="10"/>
        <v>0</v>
      </c>
      <c r="V217" s="136">
        <f t="shared" si="11"/>
        <v>0</v>
      </c>
      <c r="W217" s="15">
        <f t="shared" si="12"/>
        <v>0</v>
      </c>
      <c r="Y217" s="6">
        <f t="shared" si="13"/>
        <v>0</v>
      </c>
      <c r="Z217" s="163"/>
      <c r="AA217" s="12" t="str">
        <f>IF(G217=""," ",VLOOKUP(C217,'Ceiling - Project impl.'!$A$1:$F$202,3,FALSE))</f>
        <v xml:space="preserve"> </v>
      </c>
      <c r="AB217" s="13">
        <f t="shared" si="0"/>
        <v>0</v>
      </c>
      <c r="AC217" s="182">
        <f t="shared" si="14"/>
        <v>0</v>
      </c>
      <c r="AD217" s="14"/>
      <c r="AE217" s="6">
        <f t="shared" si="1"/>
        <v>0</v>
      </c>
      <c r="AF217" s="163"/>
      <c r="AG217" s="12" t="str">
        <f>IF(K217=""," ",VLOOKUP(C217,'Ceiling - Project impl.'!$A$1:$F$202,4,FALSE))</f>
        <v xml:space="preserve"> </v>
      </c>
      <c r="AH217" s="13">
        <f t="shared" si="15"/>
        <v>0</v>
      </c>
      <c r="AI217" s="182">
        <f t="shared" si="16"/>
        <v>0</v>
      </c>
      <c r="AJ217" s="14"/>
      <c r="AK217" s="6">
        <f t="shared" si="2"/>
        <v>0</v>
      </c>
      <c r="AL217" s="163"/>
      <c r="AM217" s="12" t="str">
        <f>IF(O217=""," ",VLOOKUP(C217,'Ceiling - Project impl.'!$A$1:$F$202,5,FALSE))</f>
        <v xml:space="preserve"> </v>
      </c>
      <c r="AN217" s="13">
        <f t="shared" si="3"/>
        <v>0</v>
      </c>
      <c r="AO217" s="182">
        <f t="shared" si="17"/>
        <v>0</v>
      </c>
      <c r="AP217" s="14"/>
      <c r="AQ217" s="6">
        <f t="shared" si="4"/>
        <v>0</v>
      </c>
      <c r="AR217" s="163"/>
      <c r="AS217" s="12" t="str">
        <f>IF(S217=""," ",VLOOKUP(C217,'Ceiling - Project impl.'!$A$1:$F$202,6,FALSE))</f>
        <v xml:space="preserve"> </v>
      </c>
      <c r="AT217" s="13">
        <f t="shared" si="5"/>
        <v>0</v>
      </c>
      <c r="AU217" s="182">
        <f t="shared" si="18"/>
        <v>0</v>
      </c>
      <c r="AV217" s="136">
        <f t="shared" si="6"/>
        <v>0</v>
      </c>
      <c r="AW217" s="15">
        <f t="shared" si="19"/>
        <v>0</v>
      </c>
      <c r="AX217" s="183">
        <f t="shared" si="20"/>
        <v>0</v>
      </c>
      <c r="AY217" s="388"/>
      <c r="AZ217" s="388"/>
      <c r="BA217" s="388"/>
    </row>
    <row r="218" spans="1:53" x14ac:dyDescent="0.3">
      <c r="A218" s="71"/>
      <c r="B218" s="11" t="str">
        <f>IF(A218="","",VLOOKUP(A218,'II.Distribution of grant'!$A$6:$E$45,2,FALSE))</f>
        <v/>
      </c>
      <c r="C218" s="11" t="str">
        <f>IF(A218="","",VLOOKUP(A218,'II.Distribution of grant'!$A$6:$E$45,4,FALSE))</f>
        <v/>
      </c>
      <c r="D218" s="11" t="str">
        <f>IF(A218=""," ",VLOOKUP(C218,'Ceiling - Project impl.'!$A$1:$F$202,2,FALSE))</f>
        <v xml:space="preserve"> </v>
      </c>
      <c r="E218" s="6"/>
      <c r="F218" s="6"/>
      <c r="G218" s="6"/>
      <c r="H218" s="12" t="str">
        <f>IF(G218=""," ",VLOOKUP(C218,'Ceiling - Project impl.'!$A$1:$F$202,3,FALSE))</f>
        <v xml:space="preserve"> </v>
      </c>
      <c r="I218" s="13">
        <f t="shared" si="7"/>
        <v>0</v>
      </c>
      <c r="J218" s="14"/>
      <c r="K218" s="6"/>
      <c r="L218" s="12" t="str">
        <f>IF(K218=""," ",VLOOKUP(C218,'Ceiling - Project impl.'!$A$1:$F$202,4,FALSE))</f>
        <v xml:space="preserve"> </v>
      </c>
      <c r="M218" s="13">
        <f t="shared" si="8"/>
        <v>0</v>
      </c>
      <c r="N218" s="14"/>
      <c r="O218" s="6"/>
      <c r="P218" s="12" t="str">
        <f>IF(O218=""," ",VLOOKUP(C218,'Ceiling - Project impl.'!$A$1:$F$202,5,FALSE))</f>
        <v xml:space="preserve"> </v>
      </c>
      <c r="Q218" s="13">
        <f t="shared" si="9"/>
        <v>0</v>
      </c>
      <c r="R218" s="14"/>
      <c r="S218" s="6"/>
      <c r="T218" s="12" t="str">
        <f>IF(S218=""," ",VLOOKUP(C218,'Ceiling - Project impl.'!$A$1:$F$202,6,FALSE))</f>
        <v xml:space="preserve"> </v>
      </c>
      <c r="U218" s="13">
        <f t="shared" si="10"/>
        <v>0</v>
      </c>
      <c r="V218" s="136">
        <f t="shared" si="11"/>
        <v>0</v>
      </c>
      <c r="W218" s="15">
        <f t="shared" si="12"/>
        <v>0</v>
      </c>
      <c r="Y218" s="6">
        <f t="shared" si="13"/>
        <v>0</v>
      </c>
      <c r="Z218" s="163"/>
      <c r="AA218" s="12" t="str">
        <f>IF(G218=""," ",VLOOKUP(C218,'Ceiling - Project impl.'!$A$1:$F$202,3,FALSE))</f>
        <v xml:space="preserve"> </v>
      </c>
      <c r="AB218" s="13">
        <f t="shared" si="0"/>
        <v>0</v>
      </c>
      <c r="AC218" s="182">
        <f t="shared" si="14"/>
        <v>0</v>
      </c>
      <c r="AD218" s="14"/>
      <c r="AE218" s="6">
        <f t="shared" si="1"/>
        <v>0</v>
      </c>
      <c r="AF218" s="163"/>
      <c r="AG218" s="12" t="str">
        <f>IF(K218=""," ",VLOOKUP(C218,'Ceiling - Project impl.'!$A$1:$F$202,4,FALSE))</f>
        <v xml:space="preserve"> </v>
      </c>
      <c r="AH218" s="13">
        <f t="shared" si="15"/>
        <v>0</v>
      </c>
      <c r="AI218" s="182">
        <f t="shared" si="16"/>
        <v>0</v>
      </c>
      <c r="AJ218" s="14"/>
      <c r="AK218" s="6">
        <f t="shared" si="2"/>
        <v>0</v>
      </c>
      <c r="AL218" s="163"/>
      <c r="AM218" s="12" t="str">
        <f>IF(O218=""," ",VLOOKUP(C218,'Ceiling - Project impl.'!$A$1:$F$202,5,FALSE))</f>
        <v xml:space="preserve"> </v>
      </c>
      <c r="AN218" s="13">
        <f t="shared" si="3"/>
        <v>0</v>
      </c>
      <c r="AO218" s="182">
        <f t="shared" si="17"/>
        <v>0</v>
      </c>
      <c r="AP218" s="14"/>
      <c r="AQ218" s="6">
        <f t="shared" si="4"/>
        <v>0</v>
      </c>
      <c r="AR218" s="163"/>
      <c r="AS218" s="12" t="str">
        <f>IF(S218=""," ",VLOOKUP(C218,'Ceiling - Project impl.'!$A$1:$F$202,6,FALSE))</f>
        <v xml:space="preserve"> </v>
      </c>
      <c r="AT218" s="13">
        <f t="shared" si="5"/>
        <v>0</v>
      </c>
      <c r="AU218" s="182">
        <f t="shared" si="18"/>
        <v>0</v>
      </c>
      <c r="AV218" s="136">
        <f t="shared" si="6"/>
        <v>0</v>
      </c>
      <c r="AW218" s="15">
        <f t="shared" si="19"/>
        <v>0</v>
      </c>
      <c r="AX218" s="183">
        <f t="shared" si="20"/>
        <v>0</v>
      </c>
      <c r="AY218" s="388"/>
      <c r="AZ218" s="388"/>
      <c r="BA218" s="388"/>
    </row>
    <row r="219" spans="1:53" x14ac:dyDescent="0.3">
      <c r="A219" s="71"/>
      <c r="B219" s="11" t="str">
        <f>IF(A219="","",VLOOKUP(A219,'II.Distribution of grant'!$A$6:$E$45,2,FALSE))</f>
        <v/>
      </c>
      <c r="C219" s="11" t="str">
        <f>IF(A219="","",VLOOKUP(A219,'II.Distribution of grant'!$A$6:$E$45,4,FALSE))</f>
        <v/>
      </c>
      <c r="D219" s="11" t="str">
        <f>IF(A219=""," ",VLOOKUP(C219,'Ceiling - Project impl.'!$A$1:$F$202,2,FALSE))</f>
        <v xml:space="preserve"> </v>
      </c>
      <c r="E219" s="6"/>
      <c r="F219" s="6"/>
      <c r="G219" s="6"/>
      <c r="H219" s="12" t="str">
        <f>IF(G219=""," ",VLOOKUP(C219,'Ceiling - Project impl.'!$A$1:$F$202,3,FALSE))</f>
        <v xml:space="preserve"> </v>
      </c>
      <c r="I219" s="13">
        <f t="shared" si="7"/>
        <v>0</v>
      </c>
      <c r="J219" s="14"/>
      <c r="K219" s="6"/>
      <c r="L219" s="12" t="str">
        <f>IF(K219=""," ",VLOOKUP(C219,'Ceiling - Project impl.'!$A$1:$F$202,4,FALSE))</f>
        <v xml:space="preserve"> </v>
      </c>
      <c r="M219" s="13">
        <f t="shared" si="8"/>
        <v>0</v>
      </c>
      <c r="N219" s="14"/>
      <c r="O219" s="6"/>
      <c r="P219" s="12" t="str">
        <f>IF(O219=""," ",VLOOKUP(C219,'Ceiling - Project impl.'!$A$1:$F$202,5,FALSE))</f>
        <v xml:space="preserve"> </v>
      </c>
      <c r="Q219" s="13">
        <f t="shared" si="9"/>
        <v>0</v>
      </c>
      <c r="R219" s="14"/>
      <c r="S219" s="6"/>
      <c r="T219" s="12" t="str">
        <f>IF(S219=""," ",VLOOKUP(C219,'Ceiling - Project impl.'!$A$1:$F$202,6,FALSE))</f>
        <v xml:space="preserve"> </v>
      </c>
      <c r="U219" s="13">
        <f t="shared" si="10"/>
        <v>0</v>
      </c>
      <c r="V219" s="136">
        <f t="shared" si="11"/>
        <v>0</v>
      </c>
      <c r="W219" s="15">
        <f t="shared" si="12"/>
        <v>0</v>
      </c>
      <c r="Y219" s="6">
        <f t="shared" si="13"/>
        <v>0</v>
      </c>
      <c r="Z219" s="163"/>
      <c r="AA219" s="12" t="str">
        <f>IF(G219=""," ",VLOOKUP(C219,'Ceiling - Project impl.'!$A$1:$F$202,3,FALSE))</f>
        <v xml:space="preserve"> </v>
      </c>
      <c r="AB219" s="13">
        <f t="shared" si="0"/>
        <v>0</v>
      </c>
      <c r="AC219" s="182">
        <f t="shared" si="14"/>
        <v>0</v>
      </c>
      <c r="AD219" s="14"/>
      <c r="AE219" s="6">
        <f t="shared" si="1"/>
        <v>0</v>
      </c>
      <c r="AF219" s="163"/>
      <c r="AG219" s="12" t="str">
        <f>IF(K219=""," ",VLOOKUP(C219,'Ceiling - Project impl.'!$A$1:$F$202,4,FALSE))</f>
        <v xml:space="preserve"> </v>
      </c>
      <c r="AH219" s="13">
        <f t="shared" si="15"/>
        <v>0</v>
      </c>
      <c r="AI219" s="182">
        <f t="shared" si="16"/>
        <v>0</v>
      </c>
      <c r="AJ219" s="14"/>
      <c r="AK219" s="6">
        <f t="shared" si="2"/>
        <v>0</v>
      </c>
      <c r="AL219" s="163"/>
      <c r="AM219" s="12" t="str">
        <f>IF(O219=""," ",VLOOKUP(C219,'Ceiling - Project impl.'!$A$1:$F$202,5,FALSE))</f>
        <v xml:space="preserve"> </v>
      </c>
      <c r="AN219" s="13">
        <f t="shared" si="3"/>
        <v>0</v>
      </c>
      <c r="AO219" s="182">
        <f t="shared" si="17"/>
        <v>0</v>
      </c>
      <c r="AP219" s="14"/>
      <c r="AQ219" s="6">
        <f t="shared" si="4"/>
        <v>0</v>
      </c>
      <c r="AR219" s="163"/>
      <c r="AS219" s="12" t="str">
        <f>IF(S219=""," ",VLOOKUP(C219,'Ceiling - Project impl.'!$A$1:$F$202,6,FALSE))</f>
        <v xml:space="preserve"> </v>
      </c>
      <c r="AT219" s="13">
        <f t="shared" si="5"/>
        <v>0</v>
      </c>
      <c r="AU219" s="182">
        <f t="shared" si="18"/>
        <v>0</v>
      </c>
      <c r="AV219" s="136">
        <f t="shared" si="6"/>
        <v>0</v>
      </c>
      <c r="AW219" s="15">
        <f t="shared" si="19"/>
        <v>0</v>
      </c>
      <c r="AX219" s="183">
        <f t="shared" si="20"/>
        <v>0</v>
      </c>
      <c r="AY219" s="388"/>
      <c r="AZ219" s="388"/>
      <c r="BA219" s="388"/>
    </row>
    <row r="220" spans="1:53" x14ac:dyDescent="0.3">
      <c r="A220" s="71"/>
      <c r="B220" s="11" t="str">
        <f>IF(A220="","",VLOOKUP(A220,'II.Distribution of grant'!$A$6:$E$45,2,FALSE))</f>
        <v/>
      </c>
      <c r="C220" s="11" t="str">
        <f>IF(A220="","",VLOOKUP(A220,'II.Distribution of grant'!$A$6:$E$45,4,FALSE))</f>
        <v/>
      </c>
      <c r="D220" s="11" t="str">
        <f>IF(A220=""," ",VLOOKUP(C220,'Ceiling - Project impl.'!$A$1:$F$202,2,FALSE))</f>
        <v xml:space="preserve"> </v>
      </c>
      <c r="E220" s="6"/>
      <c r="F220" s="6"/>
      <c r="G220" s="6"/>
      <c r="H220" s="12" t="str">
        <f>IF(G220=""," ",VLOOKUP(C220,'Ceiling - Project impl.'!$A$1:$F$202,3,FALSE))</f>
        <v xml:space="preserve"> </v>
      </c>
      <c r="I220" s="13">
        <f t="shared" si="7"/>
        <v>0</v>
      </c>
      <c r="J220" s="14"/>
      <c r="K220" s="6"/>
      <c r="L220" s="12" t="str">
        <f>IF(K220=""," ",VLOOKUP(C220,'Ceiling - Project impl.'!$A$1:$F$202,4,FALSE))</f>
        <v xml:space="preserve"> </v>
      </c>
      <c r="M220" s="13">
        <f t="shared" si="8"/>
        <v>0</v>
      </c>
      <c r="N220" s="14"/>
      <c r="O220" s="6"/>
      <c r="P220" s="12" t="str">
        <f>IF(O220=""," ",VLOOKUP(C220,'Ceiling - Project impl.'!$A$1:$F$202,5,FALSE))</f>
        <v xml:space="preserve"> </v>
      </c>
      <c r="Q220" s="13">
        <f t="shared" si="9"/>
        <v>0</v>
      </c>
      <c r="R220" s="14"/>
      <c r="S220" s="6"/>
      <c r="T220" s="12" t="str">
        <f>IF(S220=""," ",VLOOKUP(C220,'Ceiling - Project impl.'!$A$1:$F$202,6,FALSE))</f>
        <v xml:space="preserve"> </v>
      </c>
      <c r="U220" s="13">
        <f t="shared" si="10"/>
        <v>0</v>
      </c>
      <c r="V220" s="136">
        <f t="shared" si="11"/>
        <v>0</v>
      </c>
      <c r="W220" s="15">
        <f t="shared" si="12"/>
        <v>0</v>
      </c>
      <c r="Y220" s="6">
        <f t="shared" si="13"/>
        <v>0</v>
      </c>
      <c r="Z220" s="163"/>
      <c r="AA220" s="12" t="str">
        <f>IF(G220=""," ",VLOOKUP(C220,'Ceiling - Project impl.'!$A$1:$F$202,3,FALSE))</f>
        <v xml:space="preserve"> </v>
      </c>
      <c r="AB220" s="13">
        <f t="shared" si="0"/>
        <v>0</v>
      </c>
      <c r="AC220" s="182">
        <f t="shared" si="14"/>
        <v>0</v>
      </c>
      <c r="AD220" s="14"/>
      <c r="AE220" s="6">
        <f t="shared" si="1"/>
        <v>0</v>
      </c>
      <c r="AF220" s="163"/>
      <c r="AG220" s="12" t="str">
        <f>IF(K220=""," ",VLOOKUP(C220,'Ceiling - Project impl.'!$A$1:$F$202,4,FALSE))</f>
        <v xml:space="preserve"> </v>
      </c>
      <c r="AH220" s="13">
        <f t="shared" si="15"/>
        <v>0</v>
      </c>
      <c r="AI220" s="182">
        <f t="shared" si="16"/>
        <v>0</v>
      </c>
      <c r="AJ220" s="14"/>
      <c r="AK220" s="6">
        <f t="shared" si="2"/>
        <v>0</v>
      </c>
      <c r="AL220" s="163"/>
      <c r="AM220" s="12" t="str">
        <f>IF(O220=""," ",VLOOKUP(C220,'Ceiling - Project impl.'!$A$1:$F$202,5,FALSE))</f>
        <v xml:space="preserve"> </v>
      </c>
      <c r="AN220" s="13">
        <f t="shared" si="3"/>
        <v>0</v>
      </c>
      <c r="AO220" s="182">
        <f t="shared" si="17"/>
        <v>0</v>
      </c>
      <c r="AP220" s="14"/>
      <c r="AQ220" s="6">
        <f t="shared" si="4"/>
        <v>0</v>
      </c>
      <c r="AR220" s="163"/>
      <c r="AS220" s="12" t="str">
        <f>IF(S220=""," ",VLOOKUP(C220,'Ceiling - Project impl.'!$A$1:$F$202,6,FALSE))</f>
        <v xml:space="preserve"> </v>
      </c>
      <c r="AT220" s="13">
        <f t="shared" si="5"/>
        <v>0</v>
      </c>
      <c r="AU220" s="182">
        <f t="shared" si="18"/>
        <v>0</v>
      </c>
      <c r="AV220" s="136">
        <f t="shared" si="6"/>
        <v>0</v>
      </c>
      <c r="AW220" s="15">
        <f t="shared" si="19"/>
        <v>0</v>
      </c>
      <c r="AX220" s="183">
        <f t="shared" si="20"/>
        <v>0</v>
      </c>
      <c r="AY220" s="388"/>
      <c r="AZ220" s="388"/>
      <c r="BA220" s="388"/>
    </row>
    <row r="221" spans="1:53" x14ac:dyDescent="0.3">
      <c r="A221" s="71"/>
      <c r="B221" s="11" t="str">
        <f>IF(A221="","",VLOOKUP(A221,'II.Distribution of grant'!$A$6:$E$45,2,FALSE))</f>
        <v/>
      </c>
      <c r="C221" s="11" t="str">
        <f>IF(A221="","",VLOOKUP(A221,'II.Distribution of grant'!$A$6:$E$45,4,FALSE))</f>
        <v/>
      </c>
      <c r="D221" s="11" t="str">
        <f>IF(A221=""," ",VLOOKUP(C221,'Ceiling - Project impl.'!$A$1:$F$202,2,FALSE))</f>
        <v xml:space="preserve"> </v>
      </c>
      <c r="E221" s="6"/>
      <c r="F221" s="6"/>
      <c r="G221" s="6"/>
      <c r="H221" s="12" t="str">
        <f>IF(G221=""," ",VLOOKUP(C221,'Ceiling - Project impl.'!$A$1:$F$202,3,FALSE))</f>
        <v xml:space="preserve"> </v>
      </c>
      <c r="I221" s="13">
        <f t="shared" si="7"/>
        <v>0</v>
      </c>
      <c r="J221" s="14"/>
      <c r="K221" s="6"/>
      <c r="L221" s="12" t="str">
        <f>IF(K221=""," ",VLOOKUP(C221,'Ceiling - Project impl.'!$A$1:$F$202,4,FALSE))</f>
        <v xml:space="preserve"> </v>
      </c>
      <c r="M221" s="13">
        <f t="shared" si="8"/>
        <v>0</v>
      </c>
      <c r="N221" s="14"/>
      <c r="O221" s="6"/>
      <c r="P221" s="12" t="str">
        <f>IF(O221=""," ",VLOOKUP(C221,'Ceiling - Project impl.'!$A$1:$F$202,5,FALSE))</f>
        <v xml:space="preserve"> </v>
      </c>
      <c r="Q221" s="13">
        <f t="shared" si="9"/>
        <v>0</v>
      </c>
      <c r="R221" s="14"/>
      <c r="S221" s="6"/>
      <c r="T221" s="12" t="str">
        <f>IF(S221=""," ",VLOOKUP(C221,'Ceiling - Project impl.'!$A$1:$F$202,6,FALSE))</f>
        <v xml:space="preserve"> </v>
      </c>
      <c r="U221" s="13">
        <f t="shared" si="10"/>
        <v>0</v>
      </c>
      <c r="V221" s="136">
        <f t="shared" si="11"/>
        <v>0</v>
      </c>
      <c r="W221" s="15">
        <f t="shared" si="12"/>
        <v>0</v>
      </c>
      <c r="Y221" s="6">
        <f t="shared" si="13"/>
        <v>0</v>
      </c>
      <c r="Z221" s="163"/>
      <c r="AA221" s="12" t="str">
        <f>IF(G221=""," ",VLOOKUP(C221,'Ceiling - Project impl.'!$A$1:$F$202,3,FALSE))</f>
        <v xml:space="preserve"> </v>
      </c>
      <c r="AB221" s="13">
        <f t="shared" si="0"/>
        <v>0</v>
      </c>
      <c r="AC221" s="182">
        <f t="shared" si="14"/>
        <v>0</v>
      </c>
      <c r="AD221" s="14"/>
      <c r="AE221" s="6">
        <f t="shared" si="1"/>
        <v>0</v>
      </c>
      <c r="AF221" s="163"/>
      <c r="AG221" s="12" t="str">
        <f>IF(K221=""," ",VLOOKUP(C221,'Ceiling - Project impl.'!$A$1:$F$202,4,FALSE))</f>
        <v xml:space="preserve"> </v>
      </c>
      <c r="AH221" s="13">
        <f t="shared" si="15"/>
        <v>0</v>
      </c>
      <c r="AI221" s="182">
        <f t="shared" si="16"/>
        <v>0</v>
      </c>
      <c r="AJ221" s="14"/>
      <c r="AK221" s="6">
        <f t="shared" si="2"/>
        <v>0</v>
      </c>
      <c r="AL221" s="163"/>
      <c r="AM221" s="12" t="str">
        <f>IF(O221=""," ",VLOOKUP(C221,'Ceiling - Project impl.'!$A$1:$F$202,5,FALSE))</f>
        <v xml:space="preserve"> </v>
      </c>
      <c r="AN221" s="13">
        <f t="shared" si="3"/>
        <v>0</v>
      </c>
      <c r="AO221" s="182">
        <f t="shared" si="17"/>
        <v>0</v>
      </c>
      <c r="AP221" s="14"/>
      <c r="AQ221" s="6">
        <f t="shared" si="4"/>
        <v>0</v>
      </c>
      <c r="AR221" s="163"/>
      <c r="AS221" s="12" t="str">
        <f>IF(S221=""," ",VLOOKUP(C221,'Ceiling - Project impl.'!$A$1:$F$202,6,FALSE))</f>
        <v xml:space="preserve"> </v>
      </c>
      <c r="AT221" s="13">
        <f t="shared" si="5"/>
        <v>0</v>
      </c>
      <c r="AU221" s="182">
        <f t="shared" si="18"/>
        <v>0</v>
      </c>
      <c r="AV221" s="136">
        <f t="shared" si="6"/>
        <v>0</v>
      </c>
      <c r="AW221" s="15">
        <f t="shared" si="19"/>
        <v>0</v>
      </c>
      <c r="AX221" s="183">
        <f t="shared" si="20"/>
        <v>0</v>
      </c>
      <c r="AY221" s="388"/>
      <c r="AZ221" s="388"/>
      <c r="BA221" s="388"/>
    </row>
    <row r="222" spans="1:53" x14ac:dyDescent="0.3">
      <c r="A222" s="71"/>
      <c r="B222" s="11" t="str">
        <f>IF(A222="","",VLOOKUP(A222,'II.Distribution of grant'!$A$6:$E$45,2,FALSE))</f>
        <v/>
      </c>
      <c r="C222" s="11" t="str">
        <f>IF(A222="","",VLOOKUP(A222,'II.Distribution of grant'!$A$6:$E$45,4,FALSE))</f>
        <v/>
      </c>
      <c r="D222" s="11" t="str">
        <f>IF(A222=""," ",VLOOKUP(C222,'Ceiling - Project impl.'!$A$1:$F$202,2,FALSE))</f>
        <v xml:space="preserve"> </v>
      </c>
      <c r="E222" s="6"/>
      <c r="F222" s="6"/>
      <c r="G222" s="6"/>
      <c r="H222" s="12" t="str">
        <f>IF(G222=""," ",VLOOKUP(C222,'Ceiling - Project impl.'!$A$1:$F$202,3,FALSE))</f>
        <v xml:space="preserve"> </v>
      </c>
      <c r="I222" s="13">
        <f t="shared" si="7"/>
        <v>0</v>
      </c>
      <c r="J222" s="14"/>
      <c r="K222" s="6"/>
      <c r="L222" s="12" t="str">
        <f>IF(K222=""," ",VLOOKUP(C222,'Ceiling - Project impl.'!$A$1:$F$202,4,FALSE))</f>
        <v xml:space="preserve"> </v>
      </c>
      <c r="M222" s="13">
        <f t="shared" si="8"/>
        <v>0</v>
      </c>
      <c r="N222" s="14"/>
      <c r="O222" s="6"/>
      <c r="P222" s="12" t="str">
        <f>IF(O222=""," ",VLOOKUP(C222,'Ceiling - Project impl.'!$A$1:$F$202,5,FALSE))</f>
        <v xml:space="preserve"> </v>
      </c>
      <c r="Q222" s="13">
        <f t="shared" si="9"/>
        <v>0</v>
      </c>
      <c r="R222" s="14"/>
      <c r="S222" s="6"/>
      <c r="T222" s="12" t="str">
        <f>IF(S222=""," ",VLOOKUP(C222,'Ceiling - Project impl.'!$A$1:$F$202,6,FALSE))</f>
        <v xml:space="preserve"> </v>
      </c>
      <c r="U222" s="13">
        <f t="shared" si="10"/>
        <v>0</v>
      </c>
      <c r="V222" s="136">
        <f t="shared" si="11"/>
        <v>0</v>
      </c>
      <c r="W222" s="15">
        <f t="shared" si="12"/>
        <v>0</v>
      </c>
      <c r="Y222" s="6">
        <f t="shared" si="13"/>
        <v>0</v>
      </c>
      <c r="Z222" s="163"/>
      <c r="AA222" s="12" t="str">
        <f>IF(G222=""," ",VLOOKUP(C222,'Ceiling - Project impl.'!$A$1:$F$202,3,FALSE))</f>
        <v xml:space="preserve"> </v>
      </c>
      <c r="AB222" s="13">
        <f t="shared" si="0"/>
        <v>0</v>
      </c>
      <c r="AC222" s="182">
        <f t="shared" si="14"/>
        <v>0</v>
      </c>
      <c r="AD222" s="14"/>
      <c r="AE222" s="6">
        <f t="shared" si="1"/>
        <v>0</v>
      </c>
      <c r="AF222" s="163"/>
      <c r="AG222" s="12" t="str">
        <f>IF(K222=""," ",VLOOKUP(C222,'Ceiling - Project impl.'!$A$1:$F$202,4,FALSE))</f>
        <v xml:space="preserve"> </v>
      </c>
      <c r="AH222" s="13">
        <f t="shared" si="15"/>
        <v>0</v>
      </c>
      <c r="AI222" s="182">
        <f t="shared" si="16"/>
        <v>0</v>
      </c>
      <c r="AJ222" s="14"/>
      <c r="AK222" s="6">
        <f t="shared" si="2"/>
        <v>0</v>
      </c>
      <c r="AL222" s="163"/>
      <c r="AM222" s="12" t="str">
        <f>IF(O222=""," ",VLOOKUP(C222,'Ceiling - Project impl.'!$A$1:$F$202,5,FALSE))</f>
        <v xml:space="preserve"> </v>
      </c>
      <c r="AN222" s="13">
        <f t="shared" si="3"/>
        <v>0</v>
      </c>
      <c r="AO222" s="182">
        <f t="shared" si="17"/>
        <v>0</v>
      </c>
      <c r="AP222" s="14"/>
      <c r="AQ222" s="6">
        <f t="shared" si="4"/>
        <v>0</v>
      </c>
      <c r="AR222" s="163"/>
      <c r="AS222" s="12" t="str">
        <f>IF(S222=""," ",VLOOKUP(C222,'Ceiling - Project impl.'!$A$1:$F$202,6,FALSE))</f>
        <v xml:space="preserve"> </v>
      </c>
      <c r="AT222" s="13">
        <f t="shared" si="5"/>
        <v>0</v>
      </c>
      <c r="AU222" s="182">
        <f t="shared" si="18"/>
        <v>0</v>
      </c>
      <c r="AV222" s="136">
        <f t="shared" si="6"/>
        <v>0</v>
      </c>
      <c r="AW222" s="15">
        <f t="shared" si="19"/>
        <v>0</v>
      </c>
      <c r="AX222" s="183">
        <f t="shared" si="20"/>
        <v>0</v>
      </c>
      <c r="AY222" s="388"/>
      <c r="AZ222" s="388"/>
      <c r="BA222" s="388"/>
    </row>
    <row r="223" spans="1:53" x14ac:dyDescent="0.3">
      <c r="A223" s="71"/>
      <c r="B223" s="11" t="str">
        <f>IF(A223="","",VLOOKUP(A223,'II.Distribution of grant'!$A$6:$E$45,2,FALSE))</f>
        <v/>
      </c>
      <c r="C223" s="11" t="str">
        <f>IF(A223="","",VLOOKUP(A223,'II.Distribution of grant'!$A$6:$E$45,4,FALSE))</f>
        <v/>
      </c>
      <c r="D223" s="11" t="str">
        <f>IF(A223=""," ",VLOOKUP(C223,'Ceiling - Project impl.'!$A$1:$F$202,2,FALSE))</f>
        <v xml:space="preserve"> </v>
      </c>
      <c r="E223" s="6"/>
      <c r="F223" s="6"/>
      <c r="G223" s="6"/>
      <c r="H223" s="12" t="str">
        <f>IF(G223=""," ",VLOOKUP(C223,'Ceiling - Project impl.'!$A$1:$F$202,3,FALSE))</f>
        <v xml:space="preserve"> </v>
      </c>
      <c r="I223" s="13">
        <f t="shared" si="7"/>
        <v>0</v>
      </c>
      <c r="J223" s="14"/>
      <c r="K223" s="6"/>
      <c r="L223" s="12" t="str">
        <f>IF(K223=""," ",VLOOKUP(C223,'Ceiling - Project impl.'!$A$1:$F$202,4,FALSE))</f>
        <v xml:space="preserve"> </v>
      </c>
      <c r="M223" s="13">
        <f t="shared" si="8"/>
        <v>0</v>
      </c>
      <c r="N223" s="14"/>
      <c r="O223" s="6"/>
      <c r="P223" s="12" t="str">
        <f>IF(O223=""," ",VLOOKUP(C223,'Ceiling - Project impl.'!$A$1:$F$202,5,FALSE))</f>
        <v xml:space="preserve"> </v>
      </c>
      <c r="Q223" s="13">
        <f t="shared" si="9"/>
        <v>0</v>
      </c>
      <c r="R223" s="14"/>
      <c r="S223" s="6"/>
      <c r="T223" s="12" t="str">
        <f>IF(S223=""," ",VLOOKUP(C223,'Ceiling - Project impl.'!$A$1:$F$202,6,FALSE))</f>
        <v xml:space="preserve"> </v>
      </c>
      <c r="U223" s="13">
        <f t="shared" si="10"/>
        <v>0</v>
      </c>
      <c r="V223" s="136">
        <f t="shared" si="11"/>
        <v>0</v>
      </c>
      <c r="W223" s="15">
        <f t="shared" si="12"/>
        <v>0</v>
      </c>
      <c r="Y223" s="6">
        <f t="shared" si="13"/>
        <v>0</v>
      </c>
      <c r="Z223" s="163"/>
      <c r="AA223" s="12" t="str">
        <f>IF(G223=""," ",VLOOKUP(C223,'Ceiling - Project impl.'!$A$1:$F$202,3,FALSE))</f>
        <v xml:space="preserve"> </v>
      </c>
      <c r="AB223" s="13">
        <f t="shared" si="0"/>
        <v>0</v>
      </c>
      <c r="AC223" s="182">
        <f t="shared" si="14"/>
        <v>0</v>
      </c>
      <c r="AD223" s="14"/>
      <c r="AE223" s="6">
        <f t="shared" si="1"/>
        <v>0</v>
      </c>
      <c r="AF223" s="163"/>
      <c r="AG223" s="12" t="str">
        <f>IF(K223=""," ",VLOOKUP(C223,'Ceiling - Project impl.'!$A$1:$F$202,4,FALSE))</f>
        <v xml:space="preserve"> </v>
      </c>
      <c r="AH223" s="13">
        <f t="shared" si="15"/>
        <v>0</v>
      </c>
      <c r="AI223" s="182">
        <f t="shared" si="16"/>
        <v>0</v>
      </c>
      <c r="AJ223" s="14"/>
      <c r="AK223" s="6">
        <f t="shared" si="2"/>
        <v>0</v>
      </c>
      <c r="AL223" s="163"/>
      <c r="AM223" s="12" t="str">
        <f>IF(O223=""," ",VLOOKUP(C223,'Ceiling - Project impl.'!$A$1:$F$202,5,FALSE))</f>
        <v xml:space="preserve"> </v>
      </c>
      <c r="AN223" s="13">
        <f t="shared" si="3"/>
        <v>0</v>
      </c>
      <c r="AO223" s="182">
        <f t="shared" si="17"/>
        <v>0</v>
      </c>
      <c r="AP223" s="14"/>
      <c r="AQ223" s="6">
        <f t="shared" si="4"/>
        <v>0</v>
      </c>
      <c r="AR223" s="163"/>
      <c r="AS223" s="12" t="str">
        <f>IF(S223=""," ",VLOOKUP(C223,'Ceiling - Project impl.'!$A$1:$F$202,6,FALSE))</f>
        <v xml:space="preserve"> </v>
      </c>
      <c r="AT223" s="13">
        <f t="shared" si="5"/>
        <v>0</v>
      </c>
      <c r="AU223" s="182">
        <f t="shared" si="18"/>
        <v>0</v>
      </c>
      <c r="AV223" s="136">
        <f t="shared" si="6"/>
        <v>0</v>
      </c>
      <c r="AW223" s="15">
        <f t="shared" si="19"/>
        <v>0</v>
      </c>
      <c r="AX223" s="183">
        <f t="shared" si="20"/>
        <v>0</v>
      </c>
      <c r="AY223" s="388"/>
      <c r="AZ223" s="388"/>
      <c r="BA223" s="388"/>
    </row>
    <row r="224" spans="1:53" x14ac:dyDescent="0.3">
      <c r="A224" s="71"/>
      <c r="B224" s="11" t="str">
        <f>IF(A224="","",VLOOKUP(A224,'II.Distribution of grant'!$A$6:$E$45,2,FALSE))</f>
        <v/>
      </c>
      <c r="C224" s="11" t="str">
        <f>IF(A224="","",VLOOKUP(A224,'II.Distribution of grant'!$A$6:$E$45,4,FALSE))</f>
        <v/>
      </c>
      <c r="D224" s="11" t="str">
        <f>IF(A224=""," ",VLOOKUP(C224,'Ceiling - Project impl.'!$A$1:$F$202,2,FALSE))</f>
        <v xml:space="preserve"> </v>
      </c>
      <c r="E224" s="6"/>
      <c r="F224" s="6"/>
      <c r="G224" s="6"/>
      <c r="H224" s="12" t="str">
        <f>IF(G224=""," ",VLOOKUP(C224,'Ceiling - Project impl.'!$A$1:$F$202,3,FALSE))</f>
        <v xml:space="preserve"> </v>
      </c>
      <c r="I224" s="13">
        <f t="shared" si="7"/>
        <v>0</v>
      </c>
      <c r="J224" s="14"/>
      <c r="K224" s="6"/>
      <c r="L224" s="12" t="str">
        <f>IF(K224=""," ",VLOOKUP(C224,'Ceiling - Project impl.'!$A$1:$F$202,4,FALSE))</f>
        <v xml:space="preserve"> </v>
      </c>
      <c r="M224" s="13">
        <f t="shared" si="8"/>
        <v>0</v>
      </c>
      <c r="N224" s="14"/>
      <c r="O224" s="6"/>
      <c r="P224" s="12" t="str">
        <f>IF(O224=""," ",VLOOKUP(C224,'Ceiling - Project impl.'!$A$1:$F$202,5,FALSE))</f>
        <v xml:space="preserve"> </v>
      </c>
      <c r="Q224" s="13">
        <f t="shared" si="9"/>
        <v>0</v>
      </c>
      <c r="R224" s="14"/>
      <c r="S224" s="6"/>
      <c r="T224" s="12" t="str">
        <f>IF(S224=""," ",VLOOKUP(C224,'Ceiling - Project impl.'!$A$1:$F$202,6,FALSE))</f>
        <v xml:space="preserve"> </v>
      </c>
      <c r="U224" s="13">
        <f t="shared" si="10"/>
        <v>0</v>
      </c>
      <c r="V224" s="136">
        <f t="shared" si="11"/>
        <v>0</v>
      </c>
      <c r="W224" s="15">
        <f t="shared" si="12"/>
        <v>0</v>
      </c>
      <c r="Y224" s="6">
        <f t="shared" si="13"/>
        <v>0</v>
      </c>
      <c r="Z224" s="163"/>
      <c r="AA224" s="12" t="str">
        <f>IF(G224=""," ",VLOOKUP(C224,'Ceiling - Project impl.'!$A$1:$F$202,3,FALSE))</f>
        <v xml:space="preserve"> </v>
      </c>
      <c r="AB224" s="13">
        <f t="shared" si="0"/>
        <v>0</v>
      </c>
      <c r="AC224" s="182">
        <f t="shared" si="14"/>
        <v>0</v>
      </c>
      <c r="AD224" s="14"/>
      <c r="AE224" s="6">
        <f t="shared" si="1"/>
        <v>0</v>
      </c>
      <c r="AF224" s="163"/>
      <c r="AG224" s="12" t="str">
        <f>IF(K224=""," ",VLOOKUP(C224,'Ceiling - Project impl.'!$A$1:$F$202,4,FALSE))</f>
        <v xml:space="preserve"> </v>
      </c>
      <c r="AH224" s="13">
        <f t="shared" si="15"/>
        <v>0</v>
      </c>
      <c r="AI224" s="182">
        <f t="shared" si="16"/>
        <v>0</v>
      </c>
      <c r="AJ224" s="14"/>
      <c r="AK224" s="6">
        <f t="shared" si="2"/>
        <v>0</v>
      </c>
      <c r="AL224" s="163"/>
      <c r="AM224" s="12" t="str">
        <f>IF(O224=""," ",VLOOKUP(C224,'Ceiling - Project impl.'!$A$1:$F$202,5,FALSE))</f>
        <v xml:space="preserve"> </v>
      </c>
      <c r="AN224" s="13">
        <f t="shared" si="3"/>
        <v>0</v>
      </c>
      <c r="AO224" s="182">
        <f t="shared" si="17"/>
        <v>0</v>
      </c>
      <c r="AP224" s="14"/>
      <c r="AQ224" s="6">
        <f t="shared" si="4"/>
        <v>0</v>
      </c>
      <c r="AR224" s="163"/>
      <c r="AS224" s="12" t="str">
        <f>IF(S224=""," ",VLOOKUP(C224,'Ceiling - Project impl.'!$A$1:$F$202,6,FALSE))</f>
        <v xml:space="preserve"> </v>
      </c>
      <c r="AT224" s="13">
        <f t="shared" si="5"/>
        <v>0</v>
      </c>
      <c r="AU224" s="182">
        <f t="shared" si="18"/>
        <v>0</v>
      </c>
      <c r="AV224" s="136">
        <f t="shared" si="6"/>
        <v>0</v>
      </c>
      <c r="AW224" s="15">
        <f t="shared" si="19"/>
        <v>0</v>
      </c>
      <c r="AX224" s="183">
        <f t="shared" si="20"/>
        <v>0</v>
      </c>
      <c r="AY224" s="388"/>
      <c r="AZ224" s="388"/>
      <c r="BA224" s="388"/>
    </row>
    <row r="225" spans="1:53" x14ac:dyDescent="0.3">
      <c r="A225" s="71"/>
      <c r="B225" s="11" t="str">
        <f>IF(A225="","",VLOOKUP(A225,'II.Distribution of grant'!$A$6:$E$45,2,FALSE))</f>
        <v/>
      </c>
      <c r="C225" s="11" t="str">
        <f>IF(A225="","",VLOOKUP(A225,'II.Distribution of grant'!$A$6:$E$45,4,FALSE))</f>
        <v/>
      </c>
      <c r="D225" s="11" t="str">
        <f>IF(A225=""," ",VLOOKUP(C225,'Ceiling - Project impl.'!$A$1:$F$202,2,FALSE))</f>
        <v xml:space="preserve"> </v>
      </c>
      <c r="E225" s="6"/>
      <c r="F225" s="6"/>
      <c r="G225" s="6"/>
      <c r="H225" s="12" t="str">
        <f>IF(G225=""," ",VLOOKUP(C225,'Ceiling - Project impl.'!$A$1:$F$202,3,FALSE))</f>
        <v xml:space="preserve"> </v>
      </c>
      <c r="I225" s="13">
        <f t="shared" si="7"/>
        <v>0</v>
      </c>
      <c r="J225" s="14"/>
      <c r="K225" s="6"/>
      <c r="L225" s="12" t="str">
        <f>IF(K225=""," ",VLOOKUP(C225,'Ceiling - Project impl.'!$A$1:$F$202,4,FALSE))</f>
        <v xml:space="preserve"> </v>
      </c>
      <c r="M225" s="13">
        <f t="shared" si="8"/>
        <v>0</v>
      </c>
      <c r="N225" s="14"/>
      <c r="O225" s="6"/>
      <c r="P225" s="12" t="str">
        <f>IF(O225=""," ",VLOOKUP(C225,'Ceiling - Project impl.'!$A$1:$F$202,5,FALSE))</f>
        <v xml:space="preserve"> </v>
      </c>
      <c r="Q225" s="13">
        <f t="shared" si="9"/>
        <v>0</v>
      </c>
      <c r="R225" s="14"/>
      <c r="S225" s="6"/>
      <c r="T225" s="12" t="str">
        <f>IF(S225=""," ",VLOOKUP(C225,'Ceiling - Project impl.'!$A$1:$F$202,6,FALSE))</f>
        <v xml:space="preserve"> </v>
      </c>
      <c r="U225" s="13">
        <f t="shared" si="10"/>
        <v>0</v>
      </c>
      <c r="V225" s="136">
        <f t="shared" si="11"/>
        <v>0</v>
      </c>
      <c r="W225" s="15">
        <f t="shared" si="12"/>
        <v>0</v>
      </c>
      <c r="Y225" s="6">
        <f t="shared" si="13"/>
        <v>0</v>
      </c>
      <c r="Z225" s="163"/>
      <c r="AA225" s="12" t="str">
        <f>IF(G225=""," ",VLOOKUP(C225,'Ceiling - Project impl.'!$A$1:$F$202,3,FALSE))</f>
        <v xml:space="preserve"> </v>
      </c>
      <c r="AB225" s="13">
        <f t="shared" si="0"/>
        <v>0</v>
      </c>
      <c r="AC225" s="182">
        <f t="shared" si="14"/>
        <v>0</v>
      </c>
      <c r="AD225" s="14"/>
      <c r="AE225" s="6">
        <f t="shared" si="1"/>
        <v>0</v>
      </c>
      <c r="AF225" s="163"/>
      <c r="AG225" s="12" t="str">
        <f>IF(K225=""," ",VLOOKUP(C225,'Ceiling - Project impl.'!$A$1:$F$202,4,FALSE))</f>
        <v xml:space="preserve"> </v>
      </c>
      <c r="AH225" s="13">
        <f t="shared" si="15"/>
        <v>0</v>
      </c>
      <c r="AI225" s="182">
        <f t="shared" si="16"/>
        <v>0</v>
      </c>
      <c r="AJ225" s="14"/>
      <c r="AK225" s="6">
        <f t="shared" si="2"/>
        <v>0</v>
      </c>
      <c r="AL225" s="163"/>
      <c r="AM225" s="12" t="str">
        <f>IF(O225=""," ",VLOOKUP(C225,'Ceiling - Project impl.'!$A$1:$F$202,5,FALSE))</f>
        <v xml:space="preserve"> </v>
      </c>
      <c r="AN225" s="13">
        <f t="shared" si="3"/>
        <v>0</v>
      </c>
      <c r="AO225" s="182">
        <f t="shared" si="17"/>
        <v>0</v>
      </c>
      <c r="AP225" s="14"/>
      <c r="AQ225" s="6">
        <f t="shared" si="4"/>
        <v>0</v>
      </c>
      <c r="AR225" s="163"/>
      <c r="AS225" s="12" t="str">
        <f>IF(S225=""," ",VLOOKUP(C225,'Ceiling - Project impl.'!$A$1:$F$202,6,FALSE))</f>
        <v xml:space="preserve"> </v>
      </c>
      <c r="AT225" s="13">
        <f t="shared" si="5"/>
        <v>0</v>
      </c>
      <c r="AU225" s="182">
        <f t="shared" si="18"/>
        <v>0</v>
      </c>
      <c r="AV225" s="136">
        <f t="shared" si="6"/>
        <v>0</v>
      </c>
      <c r="AW225" s="15">
        <f t="shared" si="19"/>
        <v>0</v>
      </c>
      <c r="AX225" s="183">
        <f t="shared" si="20"/>
        <v>0</v>
      </c>
      <c r="AY225" s="388"/>
      <c r="AZ225" s="388"/>
      <c r="BA225" s="388"/>
    </row>
    <row r="226" spans="1:53" x14ac:dyDescent="0.3">
      <c r="A226" s="71"/>
      <c r="B226" s="11" t="str">
        <f>IF(A226="","",VLOOKUP(A226,'II.Distribution of grant'!$A$6:$E$45,2,FALSE))</f>
        <v/>
      </c>
      <c r="C226" s="11" t="str">
        <f>IF(A226="","",VLOOKUP(A226,'II.Distribution of grant'!$A$6:$E$45,4,FALSE))</f>
        <v/>
      </c>
      <c r="D226" s="11" t="str">
        <f>IF(A226=""," ",VLOOKUP(C226,'Ceiling - Project impl.'!$A$1:$F$202,2,FALSE))</f>
        <v xml:space="preserve"> </v>
      </c>
      <c r="E226" s="6"/>
      <c r="F226" s="6"/>
      <c r="G226" s="6"/>
      <c r="H226" s="12" t="str">
        <f>IF(G226=""," ",VLOOKUP(C226,'Ceiling - Project impl.'!$A$1:$F$202,3,FALSE))</f>
        <v xml:space="preserve"> </v>
      </c>
      <c r="I226" s="13">
        <f t="shared" si="7"/>
        <v>0</v>
      </c>
      <c r="J226" s="14"/>
      <c r="K226" s="6"/>
      <c r="L226" s="12" t="str">
        <f>IF(K226=""," ",VLOOKUP(C226,'Ceiling - Project impl.'!$A$1:$F$202,4,FALSE))</f>
        <v xml:space="preserve"> </v>
      </c>
      <c r="M226" s="13">
        <f t="shared" si="8"/>
        <v>0</v>
      </c>
      <c r="N226" s="14"/>
      <c r="O226" s="6"/>
      <c r="P226" s="12" t="str">
        <f>IF(O226=""," ",VLOOKUP(C226,'Ceiling - Project impl.'!$A$1:$F$202,5,FALSE))</f>
        <v xml:space="preserve"> </v>
      </c>
      <c r="Q226" s="13">
        <f t="shared" si="9"/>
        <v>0</v>
      </c>
      <c r="R226" s="14"/>
      <c r="S226" s="6"/>
      <c r="T226" s="12" t="str">
        <f>IF(S226=""," ",VLOOKUP(C226,'Ceiling - Project impl.'!$A$1:$F$202,6,FALSE))</f>
        <v xml:space="preserve"> </v>
      </c>
      <c r="U226" s="13">
        <f t="shared" si="10"/>
        <v>0</v>
      </c>
      <c r="V226" s="136">
        <f t="shared" si="11"/>
        <v>0</v>
      </c>
      <c r="W226" s="15">
        <f t="shared" si="12"/>
        <v>0</v>
      </c>
      <c r="Y226" s="6">
        <f t="shared" si="13"/>
        <v>0</v>
      </c>
      <c r="Z226" s="163"/>
      <c r="AA226" s="12" t="str">
        <f>IF(G226=""," ",VLOOKUP(C226,'Ceiling - Project impl.'!$A$1:$F$202,3,FALSE))</f>
        <v xml:space="preserve"> </v>
      </c>
      <c r="AB226" s="13">
        <f t="shared" si="0"/>
        <v>0</v>
      </c>
      <c r="AC226" s="182">
        <f t="shared" si="14"/>
        <v>0</v>
      </c>
      <c r="AD226" s="14"/>
      <c r="AE226" s="6">
        <f t="shared" si="1"/>
        <v>0</v>
      </c>
      <c r="AF226" s="163"/>
      <c r="AG226" s="12" t="str">
        <f>IF(K226=""," ",VLOOKUP(C226,'Ceiling - Project impl.'!$A$1:$F$202,4,FALSE))</f>
        <v xml:space="preserve"> </v>
      </c>
      <c r="AH226" s="13">
        <f t="shared" si="15"/>
        <v>0</v>
      </c>
      <c r="AI226" s="182">
        <f t="shared" si="16"/>
        <v>0</v>
      </c>
      <c r="AJ226" s="14"/>
      <c r="AK226" s="6">
        <f t="shared" si="2"/>
        <v>0</v>
      </c>
      <c r="AL226" s="163"/>
      <c r="AM226" s="12" t="str">
        <f>IF(O226=""," ",VLOOKUP(C226,'Ceiling - Project impl.'!$A$1:$F$202,5,FALSE))</f>
        <v xml:space="preserve"> </v>
      </c>
      <c r="AN226" s="13">
        <f t="shared" si="3"/>
        <v>0</v>
      </c>
      <c r="AO226" s="182">
        <f t="shared" si="17"/>
        <v>0</v>
      </c>
      <c r="AP226" s="14"/>
      <c r="AQ226" s="6">
        <f t="shared" si="4"/>
        <v>0</v>
      </c>
      <c r="AR226" s="163"/>
      <c r="AS226" s="12" t="str">
        <f>IF(S226=""," ",VLOOKUP(C226,'Ceiling - Project impl.'!$A$1:$F$202,6,FALSE))</f>
        <v xml:space="preserve"> </v>
      </c>
      <c r="AT226" s="13">
        <f t="shared" si="5"/>
        <v>0</v>
      </c>
      <c r="AU226" s="182">
        <f t="shared" si="18"/>
        <v>0</v>
      </c>
      <c r="AV226" s="136">
        <f t="shared" si="6"/>
        <v>0</v>
      </c>
      <c r="AW226" s="15">
        <f t="shared" si="19"/>
        <v>0</v>
      </c>
      <c r="AX226" s="183">
        <f t="shared" si="20"/>
        <v>0</v>
      </c>
      <c r="AY226" s="388"/>
      <c r="AZ226" s="388"/>
      <c r="BA226" s="388"/>
    </row>
    <row r="227" spans="1:53" x14ac:dyDescent="0.3">
      <c r="A227" s="71"/>
      <c r="B227" s="11" t="str">
        <f>IF(A227="","",VLOOKUP(A227,'II.Distribution of grant'!$A$6:$E$45,2,FALSE))</f>
        <v/>
      </c>
      <c r="C227" s="11" t="str">
        <f>IF(A227="","",VLOOKUP(A227,'II.Distribution of grant'!$A$6:$E$45,4,FALSE))</f>
        <v/>
      </c>
      <c r="D227" s="11" t="str">
        <f>IF(A227=""," ",VLOOKUP(C227,'Ceiling - Project impl.'!$A$1:$F$202,2,FALSE))</f>
        <v xml:space="preserve"> </v>
      </c>
      <c r="E227" s="6"/>
      <c r="F227" s="6"/>
      <c r="G227" s="6"/>
      <c r="H227" s="12" t="str">
        <f>IF(G227=""," ",VLOOKUP(C227,'Ceiling - Project impl.'!$A$1:$F$202,3,FALSE))</f>
        <v xml:space="preserve"> </v>
      </c>
      <c r="I227" s="13">
        <f t="shared" si="7"/>
        <v>0</v>
      </c>
      <c r="J227" s="14"/>
      <c r="K227" s="6"/>
      <c r="L227" s="12" t="str">
        <f>IF(K227=""," ",VLOOKUP(C227,'Ceiling - Project impl.'!$A$1:$F$202,4,FALSE))</f>
        <v xml:space="preserve"> </v>
      </c>
      <c r="M227" s="13">
        <f t="shared" si="8"/>
        <v>0</v>
      </c>
      <c r="N227" s="14"/>
      <c r="O227" s="6"/>
      <c r="P227" s="12" t="str">
        <f>IF(O227=""," ",VLOOKUP(C227,'Ceiling - Project impl.'!$A$1:$F$202,5,FALSE))</f>
        <v xml:space="preserve"> </v>
      </c>
      <c r="Q227" s="13">
        <f t="shared" si="9"/>
        <v>0</v>
      </c>
      <c r="R227" s="14"/>
      <c r="S227" s="6"/>
      <c r="T227" s="12" t="str">
        <f>IF(S227=""," ",VLOOKUP(C227,'Ceiling - Project impl.'!$A$1:$F$202,6,FALSE))</f>
        <v xml:space="preserve"> </v>
      </c>
      <c r="U227" s="13">
        <f t="shared" si="10"/>
        <v>0</v>
      </c>
      <c r="V227" s="136">
        <f t="shared" si="11"/>
        <v>0</v>
      </c>
      <c r="W227" s="15">
        <f t="shared" si="12"/>
        <v>0</v>
      </c>
      <c r="Y227" s="6">
        <f t="shared" si="13"/>
        <v>0</v>
      </c>
      <c r="Z227" s="163"/>
      <c r="AA227" s="12" t="str">
        <f>IF(G227=""," ",VLOOKUP(C227,'Ceiling - Project impl.'!$A$1:$F$202,3,FALSE))</f>
        <v xml:space="preserve"> </v>
      </c>
      <c r="AB227" s="13">
        <f t="shared" si="0"/>
        <v>0</v>
      </c>
      <c r="AC227" s="182">
        <f t="shared" si="14"/>
        <v>0</v>
      </c>
      <c r="AD227" s="14"/>
      <c r="AE227" s="6">
        <f t="shared" si="1"/>
        <v>0</v>
      </c>
      <c r="AF227" s="163"/>
      <c r="AG227" s="12" t="str">
        <f>IF(K227=""," ",VLOOKUP(C227,'Ceiling - Project impl.'!$A$1:$F$202,4,FALSE))</f>
        <v xml:space="preserve"> </v>
      </c>
      <c r="AH227" s="13">
        <f t="shared" si="15"/>
        <v>0</v>
      </c>
      <c r="AI227" s="182">
        <f t="shared" si="16"/>
        <v>0</v>
      </c>
      <c r="AJ227" s="14"/>
      <c r="AK227" s="6">
        <f t="shared" si="2"/>
        <v>0</v>
      </c>
      <c r="AL227" s="163"/>
      <c r="AM227" s="12" t="str">
        <f>IF(O227=""," ",VLOOKUP(C227,'Ceiling - Project impl.'!$A$1:$F$202,5,FALSE))</f>
        <v xml:space="preserve"> </v>
      </c>
      <c r="AN227" s="13">
        <f t="shared" si="3"/>
        <v>0</v>
      </c>
      <c r="AO227" s="182">
        <f t="shared" si="17"/>
        <v>0</v>
      </c>
      <c r="AP227" s="14"/>
      <c r="AQ227" s="6">
        <f t="shared" si="4"/>
        <v>0</v>
      </c>
      <c r="AR227" s="163"/>
      <c r="AS227" s="12" t="str">
        <f>IF(S227=""," ",VLOOKUP(C227,'Ceiling - Project impl.'!$A$1:$F$202,6,FALSE))</f>
        <v xml:space="preserve"> </v>
      </c>
      <c r="AT227" s="13">
        <f t="shared" si="5"/>
        <v>0</v>
      </c>
      <c r="AU227" s="182">
        <f t="shared" si="18"/>
        <v>0</v>
      </c>
      <c r="AV227" s="136">
        <f t="shared" si="6"/>
        <v>0</v>
      </c>
      <c r="AW227" s="15">
        <f t="shared" si="19"/>
        <v>0</v>
      </c>
      <c r="AX227" s="183">
        <f t="shared" si="20"/>
        <v>0</v>
      </c>
      <c r="AY227" s="388"/>
      <c r="AZ227" s="388"/>
      <c r="BA227" s="388"/>
    </row>
    <row r="228" spans="1:53" x14ac:dyDescent="0.3">
      <c r="A228" s="71"/>
      <c r="B228" s="11" t="str">
        <f>IF(A228="","",VLOOKUP(A228,'II.Distribution of grant'!$A$6:$E$45,2,FALSE))</f>
        <v/>
      </c>
      <c r="C228" s="11" t="str">
        <f>IF(A228="","",VLOOKUP(A228,'II.Distribution of grant'!$A$6:$E$45,4,FALSE))</f>
        <v/>
      </c>
      <c r="D228" s="11" t="str">
        <f>IF(A228=""," ",VLOOKUP(C228,'Ceiling - Project impl.'!$A$1:$F$202,2,FALSE))</f>
        <v xml:space="preserve"> </v>
      </c>
      <c r="E228" s="6"/>
      <c r="F228" s="6"/>
      <c r="G228" s="6"/>
      <c r="H228" s="12" t="str">
        <f>IF(G228=""," ",VLOOKUP(C228,'Ceiling - Project impl.'!$A$1:$F$202,3,FALSE))</f>
        <v xml:space="preserve"> </v>
      </c>
      <c r="I228" s="13">
        <f t="shared" si="7"/>
        <v>0</v>
      </c>
      <c r="J228" s="14"/>
      <c r="K228" s="6"/>
      <c r="L228" s="12" t="str">
        <f>IF(K228=""," ",VLOOKUP(C228,'Ceiling - Project impl.'!$A$1:$F$202,4,FALSE))</f>
        <v xml:space="preserve"> </v>
      </c>
      <c r="M228" s="13">
        <f t="shared" si="8"/>
        <v>0</v>
      </c>
      <c r="N228" s="14"/>
      <c r="O228" s="6"/>
      <c r="P228" s="12" t="str">
        <f>IF(O228=""," ",VLOOKUP(C228,'Ceiling - Project impl.'!$A$1:$F$202,5,FALSE))</f>
        <v xml:space="preserve"> </v>
      </c>
      <c r="Q228" s="13">
        <f t="shared" si="9"/>
        <v>0</v>
      </c>
      <c r="R228" s="14"/>
      <c r="S228" s="6"/>
      <c r="T228" s="12" t="str">
        <f>IF(S228=""," ",VLOOKUP(C228,'Ceiling - Project impl.'!$A$1:$F$202,6,FALSE))</f>
        <v xml:space="preserve"> </v>
      </c>
      <c r="U228" s="13">
        <f t="shared" si="10"/>
        <v>0</v>
      </c>
      <c r="V228" s="136">
        <f t="shared" si="11"/>
        <v>0</v>
      </c>
      <c r="W228" s="15">
        <f t="shared" si="12"/>
        <v>0</v>
      </c>
      <c r="Y228" s="6">
        <f t="shared" si="13"/>
        <v>0</v>
      </c>
      <c r="Z228" s="163"/>
      <c r="AA228" s="12" t="str">
        <f>IF(G228=""," ",VLOOKUP(C228,'Ceiling - Project impl.'!$A$1:$F$202,3,FALSE))</f>
        <v xml:space="preserve"> </v>
      </c>
      <c r="AB228" s="13">
        <f t="shared" si="0"/>
        <v>0</v>
      </c>
      <c r="AC228" s="182">
        <f t="shared" si="14"/>
        <v>0</v>
      </c>
      <c r="AD228" s="14"/>
      <c r="AE228" s="6">
        <f t="shared" si="1"/>
        <v>0</v>
      </c>
      <c r="AF228" s="163"/>
      <c r="AG228" s="12" t="str">
        <f>IF(K228=""," ",VLOOKUP(C228,'Ceiling - Project impl.'!$A$1:$F$202,4,FALSE))</f>
        <v xml:space="preserve"> </v>
      </c>
      <c r="AH228" s="13">
        <f t="shared" si="15"/>
        <v>0</v>
      </c>
      <c r="AI228" s="182">
        <f t="shared" si="16"/>
        <v>0</v>
      </c>
      <c r="AJ228" s="14"/>
      <c r="AK228" s="6">
        <f t="shared" si="2"/>
        <v>0</v>
      </c>
      <c r="AL228" s="163"/>
      <c r="AM228" s="12" t="str">
        <f>IF(O228=""," ",VLOOKUP(C228,'Ceiling - Project impl.'!$A$1:$F$202,5,FALSE))</f>
        <v xml:space="preserve"> </v>
      </c>
      <c r="AN228" s="13">
        <f t="shared" si="3"/>
        <v>0</v>
      </c>
      <c r="AO228" s="182">
        <f t="shared" si="17"/>
        <v>0</v>
      </c>
      <c r="AP228" s="14"/>
      <c r="AQ228" s="6">
        <f t="shared" si="4"/>
        <v>0</v>
      </c>
      <c r="AR228" s="163"/>
      <c r="AS228" s="12" t="str">
        <f>IF(S228=""," ",VLOOKUP(C228,'Ceiling - Project impl.'!$A$1:$F$202,6,FALSE))</f>
        <v xml:space="preserve"> </v>
      </c>
      <c r="AT228" s="13">
        <f t="shared" si="5"/>
        <v>0</v>
      </c>
      <c r="AU228" s="182">
        <f t="shared" si="18"/>
        <v>0</v>
      </c>
      <c r="AV228" s="136">
        <f t="shared" si="6"/>
        <v>0</v>
      </c>
      <c r="AW228" s="15">
        <f t="shared" si="19"/>
        <v>0</v>
      </c>
      <c r="AX228" s="183">
        <f t="shared" si="20"/>
        <v>0</v>
      </c>
      <c r="AY228" s="388"/>
      <c r="AZ228" s="388"/>
      <c r="BA228" s="388"/>
    </row>
    <row r="229" spans="1:53" x14ac:dyDescent="0.3">
      <c r="A229" s="71"/>
      <c r="B229" s="11" t="str">
        <f>IF(A229="","",VLOOKUP(A229,'II.Distribution of grant'!$A$6:$E$45,2,FALSE))</f>
        <v/>
      </c>
      <c r="C229" s="11" t="str">
        <f>IF(A229="","",VLOOKUP(A229,'II.Distribution of grant'!$A$6:$E$45,4,FALSE))</f>
        <v/>
      </c>
      <c r="D229" s="11" t="str">
        <f>IF(A229=""," ",VLOOKUP(C229,'Ceiling - Project impl.'!$A$1:$F$202,2,FALSE))</f>
        <v xml:space="preserve"> </v>
      </c>
      <c r="E229" s="6"/>
      <c r="F229" s="6"/>
      <c r="G229" s="6"/>
      <c r="H229" s="12" t="str">
        <f>IF(G229=""," ",VLOOKUP(C229,'Ceiling - Project impl.'!$A$1:$F$202,3,FALSE))</f>
        <v xml:space="preserve"> </v>
      </c>
      <c r="I229" s="13">
        <f t="shared" si="7"/>
        <v>0</v>
      </c>
      <c r="J229" s="14"/>
      <c r="K229" s="6"/>
      <c r="L229" s="12" t="str">
        <f>IF(K229=""," ",VLOOKUP(C229,'Ceiling - Project impl.'!$A$1:$F$202,4,FALSE))</f>
        <v xml:space="preserve"> </v>
      </c>
      <c r="M229" s="13">
        <f t="shared" si="8"/>
        <v>0</v>
      </c>
      <c r="N229" s="14"/>
      <c r="O229" s="6"/>
      <c r="P229" s="12" t="str">
        <f>IF(O229=""," ",VLOOKUP(C229,'Ceiling - Project impl.'!$A$1:$F$202,5,FALSE))</f>
        <v xml:space="preserve"> </v>
      </c>
      <c r="Q229" s="13">
        <f t="shared" si="9"/>
        <v>0</v>
      </c>
      <c r="R229" s="14"/>
      <c r="S229" s="6"/>
      <c r="T229" s="12" t="str">
        <f>IF(S229=""," ",VLOOKUP(C229,'Ceiling - Project impl.'!$A$1:$F$202,6,FALSE))</f>
        <v xml:space="preserve"> </v>
      </c>
      <c r="U229" s="13">
        <f t="shared" si="10"/>
        <v>0</v>
      </c>
      <c r="V229" s="136">
        <f t="shared" si="11"/>
        <v>0</v>
      </c>
      <c r="W229" s="15">
        <f t="shared" si="12"/>
        <v>0</v>
      </c>
      <c r="Y229" s="6">
        <f t="shared" si="13"/>
        <v>0</v>
      </c>
      <c r="Z229" s="163"/>
      <c r="AA229" s="12" t="str">
        <f>IF(G229=""," ",VLOOKUP(C229,'Ceiling - Project impl.'!$A$1:$F$202,3,FALSE))</f>
        <v xml:space="preserve"> </v>
      </c>
      <c r="AB229" s="13">
        <f t="shared" si="0"/>
        <v>0</v>
      </c>
      <c r="AC229" s="182">
        <f t="shared" si="14"/>
        <v>0</v>
      </c>
      <c r="AD229" s="14"/>
      <c r="AE229" s="6">
        <f t="shared" si="1"/>
        <v>0</v>
      </c>
      <c r="AF229" s="163"/>
      <c r="AG229" s="12" t="str">
        <f>IF(K229=""," ",VLOOKUP(C229,'Ceiling - Project impl.'!$A$1:$F$202,4,FALSE))</f>
        <v xml:space="preserve"> </v>
      </c>
      <c r="AH229" s="13">
        <f t="shared" si="15"/>
        <v>0</v>
      </c>
      <c r="AI229" s="182">
        <f t="shared" si="16"/>
        <v>0</v>
      </c>
      <c r="AJ229" s="14"/>
      <c r="AK229" s="6">
        <f t="shared" si="2"/>
        <v>0</v>
      </c>
      <c r="AL229" s="163"/>
      <c r="AM229" s="12" t="str">
        <f>IF(O229=""," ",VLOOKUP(C229,'Ceiling - Project impl.'!$A$1:$F$202,5,FALSE))</f>
        <v xml:space="preserve"> </v>
      </c>
      <c r="AN229" s="13">
        <f t="shared" si="3"/>
        <v>0</v>
      </c>
      <c r="AO229" s="182">
        <f t="shared" si="17"/>
        <v>0</v>
      </c>
      <c r="AP229" s="14"/>
      <c r="AQ229" s="6">
        <f t="shared" si="4"/>
        <v>0</v>
      </c>
      <c r="AR229" s="163"/>
      <c r="AS229" s="12" t="str">
        <f>IF(S229=""," ",VLOOKUP(C229,'Ceiling - Project impl.'!$A$1:$F$202,6,FALSE))</f>
        <v xml:space="preserve"> </v>
      </c>
      <c r="AT229" s="13">
        <f t="shared" si="5"/>
        <v>0</v>
      </c>
      <c r="AU229" s="182">
        <f t="shared" si="18"/>
        <v>0</v>
      </c>
      <c r="AV229" s="136">
        <f t="shared" si="6"/>
        <v>0</v>
      </c>
      <c r="AW229" s="15">
        <f t="shared" si="19"/>
        <v>0</v>
      </c>
      <c r="AX229" s="183">
        <f t="shared" si="20"/>
        <v>0</v>
      </c>
      <c r="AY229" s="388"/>
      <c r="AZ229" s="388"/>
      <c r="BA229" s="388"/>
    </row>
    <row r="230" spans="1:53" x14ac:dyDescent="0.3">
      <c r="A230" s="71"/>
      <c r="B230" s="11" t="str">
        <f>IF(A230="","",VLOOKUP(A230,'II.Distribution of grant'!$A$6:$E$45,2,FALSE))</f>
        <v/>
      </c>
      <c r="C230" s="11" t="str">
        <f>IF(A230="","",VLOOKUP(A230,'II.Distribution of grant'!$A$6:$E$45,4,FALSE))</f>
        <v/>
      </c>
      <c r="D230" s="11" t="str">
        <f>IF(A230=""," ",VLOOKUP(C230,'Ceiling - Project impl.'!$A$1:$F$202,2,FALSE))</f>
        <v xml:space="preserve"> </v>
      </c>
      <c r="E230" s="6"/>
      <c r="F230" s="6"/>
      <c r="G230" s="6"/>
      <c r="H230" s="12" t="str">
        <f>IF(G230=""," ",VLOOKUP(C230,'Ceiling - Project impl.'!$A$1:$F$202,3,FALSE))</f>
        <v xml:space="preserve"> </v>
      </c>
      <c r="I230" s="13">
        <f t="shared" si="7"/>
        <v>0</v>
      </c>
      <c r="J230" s="14"/>
      <c r="K230" s="6"/>
      <c r="L230" s="12" t="str">
        <f>IF(K230=""," ",VLOOKUP(C230,'Ceiling - Project impl.'!$A$1:$F$202,4,FALSE))</f>
        <v xml:space="preserve"> </v>
      </c>
      <c r="M230" s="13">
        <f t="shared" si="8"/>
        <v>0</v>
      </c>
      <c r="N230" s="14"/>
      <c r="O230" s="6"/>
      <c r="P230" s="12" t="str">
        <f>IF(O230=""," ",VLOOKUP(C230,'Ceiling - Project impl.'!$A$1:$F$202,5,FALSE))</f>
        <v xml:space="preserve"> </v>
      </c>
      <c r="Q230" s="13">
        <f t="shared" si="9"/>
        <v>0</v>
      </c>
      <c r="R230" s="14"/>
      <c r="S230" s="6"/>
      <c r="T230" s="12" t="str">
        <f>IF(S230=""," ",VLOOKUP(C230,'Ceiling - Project impl.'!$A$1:$F$202,6,FALSE))</f>
        <v xml:space="preserve"> </v>
      </c>
      <c r="U230" s="13">
        <f t="shared" si="10"/>
        <v>0</v>
      </c>
      <c r="V230" s="136">
        <f t="shared" si="11"/>
        <v>0</v>
      </c>
      <c r="W230" s="15">
        <f t="shared" si="12"/>
        <v>0</v>
      </c>
      <c r="Y230" s="6">
        <f t="shared" si="13"/>
        <v>0</v>
      </c>
      <c r="Z230" s="163"/>
      <c r="AA230" s="12" t="str">
        <f>IF(G230=""," ",VLOOKUP(C230,'Ceiling - Project impl.'!$A$1:$F$202,3,FALSE))</f>
        <v xml:space="preserve"> </v>
      </c>
      <c r="AB230" s="13">
        <f t="shared" si="0"/>
        <v>0</v>
      </c>
      <c r="AC230" s="182">
        <f t="shared" si="14"/>
        <v>0</v>
      </c>
      <c r="AD230" s="14"/>
      <c r="AE230" s="6">
        <f t="shared" si="1"/>
        <v>0</v>
      </c>
      <c r="AF230" s="163"/>
      <c r="AG230" s="12" t="str">
        <f>IF(K230=""," ",VLOOKUP(C230,'Ceiling - Project impl.'!$A$1:$F$202,4,FALSE))</f>
        <v xml:space="preserve"> </v>
      </c>
      <c r="AH230" s="13">
        <f t="shared" si="15"/>
        <v>0</v>
      </c>
      <c r="AI230" s="182">
        <f t="shared" si="16"/>
        <v>0</v>
      </c>
      <c r="AJ230" s="14"/>
      <c r="AK230" s="6">
        <f t="shared" si="2"/>
        <v>0</v>
      </c>
      <c r="AL230" s="163"/>
      <c r="AM230" s="12" t="str">
        <f>IF(O230=""," ",VLOOKUP(C230,'Ceiling - Project impl.'!$A$1:$F$202,5,FALSE))</f>
        <v xml:space="preserve"> </v>
      </c>
      <c r="AN230" s="13">
        <f t="shared" si="3"/>
        <v>0</v>
      </c>
      <c r="AO230" s="182">
        <f t="shared" si="17"/>
        <v>0</v>
      </c>
      <c r="AP230" s="14"/>
      <c r="AQ230" s="6">
        <f t="shared" si="4"/>
        <v>0</v>
      </c>
      <c r="AR230" s="163"/>
      <c r="AS230" s="12" t="str">
        <f>IF(S230=""," ",VLOOKUP(C230,'Ceiling - Project impl.'!$A$1:$F$202,6,FALSE))</f>
        <v xml:space="preserve"> </v>
      </c>
      <c r="AT230" s="13">
        <f t="shared" si="5"/>
        <v>0</v>
      </c>
      <c r="AU230" s="182">
        <f t="shared" si="18"/>
        <v>0</v>
      </c>
      <c r="AV230" s="136">
        <f t="shared" si="6"/>
        <v>0</v>
      </c>
      <c r="AW230" s="15">
        <f t="shared" si="19"/>
        <v>0</v>
      </c>
      <c r="AX230" s="183">
        <f t="shared" si="20"/>
        <v>0</v>
      </c>
      <c r="AY230" s="388"/>
      <c r="AZ230" s="388"/>
      <c r="BA230" s="388"/>
    </row>
    <row r="231" spans="1:53" x14ac:dyDescent="0.3">
      <c r="A231" s="71"/>
      <c r="B231" s="11" t="str">
        <f>IF(A231="","",VLOOKUP(A231,'II.Distribution of grant'!$A$6:$E$45,2,FALSE))</f>
        <v/>
      </c>
      <c r="C231" s="11" t="str">
        <f>IF(A231="","",VLOOKUP(A231,'II.Distribution of grant'!$A$6:$E$45,4,FALSE))</f>
        <v/>
      </c>
      <c r="D231" s="11" t="str">
        <f>IF(A231=""," ",VLOOKUP(C231,'Ceiling - Project impl.'!$A$1:$F$202,2,FALSE))</f>
        <v xml:space="preserve"> </v>
      </c>
      <c r="E231" s="6"/>
      <c r="F231" s="6"/>
      <c r="G231" s="6"/>
      <c r="H231" s="12" t="str">
        <f>IF(G231=""," ",VLOOKUP(C231,'Ceiling - Project impl.'!$A$1:$F$202,3,FALSE))</f>
        <v xml:space="preserve"> </v>
      </c>
      <c r="I231" s="13">
        <f t="shared" si="7"/>
        <v>0</v>
      </c>
      <c r="J231" s="14"/>
      <c r="K231" s="6"/>
      <c r="L231" s="12" t="str">
        <f>IF(K231=""," ",VLOOKUP(C231,'Ceiling - Project impl.'!$A$1:$F$202,4,FALSE))</f>
        <v xml:space="preserve"> </v>
      </c>
      <c r="M231" s="13">
        <f t="shared" si="8"/>
        <v>0</v>
      </c>
      <c r="N231" s="14"/>
      <c r="O231" s="6"/>
      <c r="P231" s="12" t="str">
        <f>IF(O231=""," ",VLOOKUP(C231,'Ceiling - Project impl.'!$A$1:$F$202,5,FALSE))</f>
        <v xml:space="preserve"> </v>
      </c>
      <c r="Q231" s="13">
        <f t="shared" si="9"/>
        <v>0</v>
      </c>
      <c r="R231" s="14"/>
      <c r="S231" s="6"/>
      <c r="T231" s="12" t="str">
        <f>IF(S231=""," ",VLOOKUP(C231,'Ceiling - Project impl.'!$A$1:$F$202,6,FALSE))</f>
        <v xml:space="preserve"> </v>
      </c>
      <c r="U231" s="13">
        <f t="shared" si="10"/>
        <v>0</v>
      </c>
      <c r="V231" s="136">
        <f t="shared" si="11"/>
        <v>0</v>
      </c>
      <c r="W231" s="15">
        <f t="shared" si="12"/>
        <v>0</v>
      </c>
      <c r="Y231" s="6">
        <f t="shared" si="13"/>
        <v>0</v>
      </c>
      <c r="Z231" s="163"/>
      <c r="AA231" s="12" t="str">
        <f>IF(G231=""," ",VLOOKUP(C231,'Ceiling - Project impl.'!$A$1:$F$202,3,FALSE))</f>
        <v xml:space="preserve"> </v>
      </c>
      <c r="AB231" s="13">
        <f t="shared" si="0"/>
        <v>0</v>
      </c>
      <c r="AC231" s="182">
        <f t="shared" si="14"/>
        <v>0</v>
      </c>
      <c r="AD231" s="14"/>
      <c r="AE231" s="6">
        <f t="shared" si="1"/>
        <v>0</v>
      </c>
      <c r="AF231" s="163"/>
      <c r="AG231" s="12" t="str">
        <f>IF(K231=""," ",VLOOKUP(C231,'Ceiling - Project impl.'!$A$1:$F$202,4,FALSE))</f>
        <v xml:space="preserve"> </v>
      </c>
      <c r="AH231" s="13">
        <f t="shared" si="15"/>
        <v>0</v>
      </c>
      <c r="AI231" s="182">
        <f t="shared" si="16"/>
        <v>0</v>
      </c>
      <c r="AJ231" s="14"/>
      <c r="AK231" s="6">
        <f t="shared" si="2"/>
        <v>0</v>
      </c>
      <c r="AL231" s="163"/>
      <c r="AM231" s="12" t="str">
        <f>IF(O231=""," ",VLOOKUP(C231,'Ceiling - Project impl.'!$A$1:$F$202,5,FALSE))</f>
        <v xml:space="preserve"> </v>
      </c>
      <c r="AN231" s="13">
        <f t="shared" si="3"/>
        <v>0</v>
      </c>
      <c r="AO231" s="182">
        <f t="shared" si="17"/>
        <v>0</v>
      </c>
      <c r="AP231" s="14"/>
      <c r="AQ231" s="6">
        <f t="shared" si="4"/>
        <v>0</v>
      </c>
      <c r="AR231" s="163"/>
      <c r="AS231" s="12" t="str">
        <f>IF(S231=""," ",VLOOKUP(C231,'Ceiling - Project impl.'!$A$1:$F$202,6,FALSE))</f>
        <v xml:space="preserve"> </v>
      </c>
      <c r="AT231" s="13">
        <f t="shared" si="5"/>
        <v>0</v>
      </c>
      <c r="AU231" s="182">
        <f t="shared" si="18"/>
        <v>0</v>
      </c>
      <c r="AV231" s="136">
        <f t="shared" si="6"/>
        <v>0</v>
      </c>
      <c r="AW231" s="15">
        <f t="shared" si="19"/>
        <v>0</v>
      </c>
      <c r="AX231" s="183">
        <f t="shared" si="20"/>
        <v>0</v>
      </c>
      <c r="AY231" s="388"/>
      <c r="AZ231" s="388"/>
      <c r="BA231" s="388"/>
    </row>
    <row r="232" spans="1:53" x14ac:dyDescent="0.3">
      <c r="A232" s="71"/>
      <c r="B232" s="11" t="str">
        <f>IF(A232="","",VLOOKUP(A232,'II.Distribution of grant'!$A$6:$E$45,2,FALSE))</f>
        <v/>
      </c>
      <c r="C232" s="11" t="str">
        <f>IF(A232="","",VLOOKUP(A232,'II.Distribution of grant'!$A$6:$E$45,4,FALSE))</f>
        <v/>
      </c>
      <c r="D232" s="11" t="str">
        <f>IF(A232=""," ",VLOOKUP(C232,'Ceiling - Project impl.'!$A$1:$F$202,2,FALSE))</f>
        <v xml:space="preserve"> </v>
      </c>
      <c r="E232" s="6"/>
      <c r="F232" s="6"/>
      <c r="G232" s="6"/>
      <c r="H232" s="12" t="str">
        <f>IF(G232=""," ",VLOOKUP(C232,'Ceiling - Project impl.'!$A$1:$F$202,3,FALSE))</f>
        <v xml:space="preserve"> </v>
      </c>
      <c r="I232" s="13">
        <f t="shared" si="7"/>
        <v>0</v>
      </c>
      <c r="J232" s="14"/>
      <c r="K232" s="6"/>
      <c r="L232" s="12" t="str">
        <f>IF(K232=""," ",VLOOKUP(C232,'Ceiling - Project impl.'!$A$1:$F$202,4,FALSE))</f>
        <v xml:space="preserve"> </v>
      </c>
      <c r="M232" s="13">
        <f t="shared" si="8"/>
        <v>0</v>
      </c>
      <c r="N232" s="14"/>
      <c r="O232" s="6"/>
      <c r="P232" s="12" t="str">
        <f>IF(O232=""," ",VLOOKUP(C232,'Ceiling - Project impl.'!$A$1:$F$202,5,FALSE))</f>
        <v xml:space="preserve"> </v>
      </c>
      <c r="Q232" s="13">
        <f t="shared" si="9"/>
        <v>0</v>
      </c>
      <c r="R232" s="14"/>
      <c r="S232" s="6"/>
      <c r="T232" s="12" t="str">
        <f>IF(S232=""," ",VLOOKUP(C232,'Ceiling - Project impl.'!$A$1:$F$202,6,FALSE))</f>
        <v xml:space="preserve"> </v>
      </c>
      <c r="U232" s="13">
        <f t="shared" si="10"/>
        <v>0</v>
      </c>
      <c r="V232" s="136">
        <f t="shared" si="11"/>
        <v>0</v>
      </c>
      <c r="W232" s="15">
        <f t="shared" si="12"/>
        <v>0</v>
      </c>
      <c r="Y232" s="6">
        <f t="shared" si="13"/>
        <v>0</v>
      </c>
      <c r="Z232" s="163"/>
      <c r="AA232" s="12" t="str">
        <f>IF(G232=""," ",VLOOKUP(C232,'Ceiling - Project impl.'!$A$1:$F$202,3,FALSE))</f>
        <v xml:space="preserve"> </v>
      </c>
      <c r="AB232" s="13">
        <f t="shared" si="0"/>
        <v>0</v>
      </c>
      <c r="AC232" s="182">
        <f t="shared" si="14"/>
        <v>0</v>
      </c>
      <c r="AD232" s="14"/>
      <c r="AE232" s="6">
        <f t="shared" si="1"/>
        <v>0</v>
      </c>
      <c r="AF232" s="163"/>
      <c r="AG232" s="12" t="str">
        <f>IF(K232=""," ",VLOOKUP(C232,'Ceiling - Project impl.'!$A$1:$F$202,4,FALSE))</f>
        <v xml:space="preserve"> </v>
      </c>
      <c r="AH232" s="13">
        <f t="shared" si="15"/>
        <v>0</v>
      </c>
      <c r="AI232" s="182">
        <f t="shared" si="16"/>
        <v>0</v>
      </c>
      <c r="AJ232" s="14"/>
      <c r="AK232" s="6">
        <f t="shared" si="2"/>
        <v>0</v>
      </c>
      <c r="AL232" s="163"/>
      <c r="AM232" s="12" t="str">
        <f>IF(O232=""," ",VLOOKUP(C232,'Ceiling - Project impl.'!$A$1:$F$202,5,FALSE))</f>
        <v xml:space="preserve"> </v>
      </c>
      <c r="AN232" s="13">
        <f t="shared" si="3"/>
        <v>0</v>
      </c>
      <c r="AO232" s="182">
        <f t="shared" si="17"/>
        <v>0</v>
      </c>
      <c r="AP232" s="14"/>
      <c r="AQ232" s="6">
        <f t="shared" si="4"/>
        <v>0</v>
      </c>
      <c r="AR232" s="163"/>
      <c r="AS232" s="12" t="str">
        <f>IF(S232=""," ",VLOOKUP(C232,'Ceiling - Project impl.'!$A$1:$F$202,6,FALSE))</f>
        <v xml:space="preserve"> </v>
      </c>
      <c r="AT232" s="13">
        <f t="shared" si="5"/>
        <v>0</v>
      </c>
      <c r="AU232" s="182">
        <f t="shared" si="18"/>
        <v>0</v>
      </c>
      <c r="AV232" s="136">
        <f t="shared" si="6"/>
        <v>0</v>
      </c>
      <c r="AW232" s="15">
        <f t="shared" si="19"/>
        <v>0</v>
      </c>
      <c r="AX232" s="183">
        <f t="shared" si="20"/>
        <v>0</v>
      </c>
      <c r="AY232" s="388"/>
      <c r="AZ232" s="388"/>
      <c r="BA232" s="388"/>
    </row>
    <row r="233" spans="1:53" x14ac:dyDescent="0.3">
      <c r="A233" s="71"/>
      <c r="B233" s="11" t="str">
        <f>IF(A233="","",VLOOKUP(A233,'II.Distribution of grant'!$A$6:$E$45,2,FALSE))</f>
        <v/>
      </c>
      <c r="C233" s="11" t="str">
        <f>IF(A233="","",VLOOKUP(A233,'II.Distribution of grant'!$A$6:$E$45,4,FALSE))</f>
        <v/>
      </c>
      <c r="D233" s="11" t="str">
        <f>IF(A233=""," ",VLOOKUP(C233,'Ceiling - Project impl.'!$A$1:$F$202,2,FALSE))</f>
        <v xml:space="preserve"> </v>
      </c>
      <c r="E233" s="6"/>
      <c r="F233" s="6"/>
      <c r="G233" s="6"/>
      <c r="H233" s="12" t="str">
        <f>IF(G233=""," ",VLOOKUP(C233,'Ceiling - Project impl.'!$A$1:$F$202,3,FALSE))</f>
        <v xml:space="preserve"> </v>
      </c>
      <c r="I233" s="13">
        <f t="shared" si="7"/>
        <v>0</v>
      </c>
      <c r="J233" s="14"/>
      <c r="K233" s="6"/>
      <c r="L233" s="12" t="str">
        <f>IF(K233=""," ",VLOOKUP(C233,'Ceiling - Project impl.'!$A$1:$F$202,4,FALSE))</f>
        <v xml:space="preserve"> </v>
      </c>
      <c r="M233" s="13">
        <f t="shared" si="8"/>
        <v>0</v>
      </c>
      <c r="N233" s="14"/>
      <c r="O233" s="6"/>
      <c r="P233" s="12" t="str">
        <f>IF(O233=""," ",VLOOKUP(C233,'Ceiling - Project impl.'!$A$1:$F$202,5,FALSE))</f>
        <v xml:space="preserve"> </v>
      </c>
      <c r="Q233" s="13">
        <f t="shared" si="9"/>
        <v>0</v>
      </c>
      <c r="R233" s="14"/>
      <c r="S233" s="6"/>
      <c r="T233" s="12" t="str">
        <f>IF(S233=""," ",VLOOKUP(C233,'Ceiling - Project impl.'!$A$1:$F$202,6,FALSE))</f>
        <v xml:space="preserve"> </v>
      </c>
      <c r="U233" s="13">
        <f t="shared" si="10"/>
        <v>0</v>
      </c>
      <c r="V233" s="136">
        <f t="shared" si="11"/>
        <v>0</v>
      </c>
      <c r="W233" s="15">
        <f t="shared" si="12"/>
        <v>0</v>
      </c>
      <c r="Y233" s="6">
        <f t="shared" si="13"/>
        <v>0</v>
      </c>
      <c r="Z233" s="163"/>
      <c r="AA233" s="12" t="str">
        <f>IF(G233=""," ",VLOOKUP(C233,'Ceiling - Project impl.'!$A$1:$F$202,3,FALSE))</f>
        <v xml:space="preserve"> </v>
      </c>
      <c r="AB233" s="13">
        <f t="shared" si="0"/>
        <v>0</v>
      </c>
      <c r="AC233" s="182">
        <f t="shared" si="14"/>
        <v>0</v>
      </c>
      <c r="AD233" s="14"/>
      <c r="AE233" s="6">
        <f t="shared" si="1"/>
        <v>0</v>
      </c>
      <c r="AF233" s="163"/>
      <c r="AG233" s="12" t="str">
        <f>IF(K233=""," ",VLOOKUP(C233,'Ceiling - Project impl.'!$A$1:$F$202,4,FALSE))</f>
        <v xml:space="preserve"> </v>
      </c>
      <c r="AH233" s="13">
        <f t="shared" si="15"/>
        <v>0</v>
      </c>
      <c r="AI233" s="182">
        <f t="shared" si="16"/>
        <v>0</v>
      </c>
      <c r="AJ233" s="14"/>
      <c r="AK233" s="6">
        <f t="shared" si="2"/>
        <v>0</v>
      </c>
      <c r="AL233" s="163"/>
      <c r="AM233" s="12" t="str">
        <f>IF(O233=""," ",VLOOKUP(C233,'Ceiling - Project impl.'!$A$1:$F$202,5,FALSE))</f>
        <v xml:space="preserve"> </v>
      </c>
      <c r="AN233" s="13">
        <f t="shared" si="3"/>
        <v>0</v>
      </c>
      <c r="AO233" s="182">
        <f t="shared" si="17"/>
        <v>0</v>
      </c>
      <c r="AP233" s="14"/>
      <c r="AQ233" s="6">
        <f t="shared" si="4"/>
        <v>0</v>
      </c>
      <c r="AR233" s="163"/>
      <c r="AS233" s="12" t="str">
        <f>IF(S233=""," ",VLOOKUP(C233,'Ceiling - Project impl.'!$A$1:$F$202,6,FALSE))</f>
        <v xml:space="preserve"> </v>
      </c>
      <c r="AT233" s="13">
        <f t="shared" si="5"/>
        <v>0</v>
      </c>
      <c r="AU233" s="182">
        <f t="shared" si="18"/>
        <v>0</v>
      </c>
      <c r="AV233" s="136">
        <f t="shared" si="6"/>
        <v>0</v>
      </c>
      <c r="AW233" s="15">
        <f t="shared" si="19"/>
        <v>0</v>
      </c>
      <c r="AX233" s="183">
        <f t="shared" si="20"/>
        <v>0</v>
      </c>
      <c r="AY233" s="388"/>
      <c r="AZ233" s="388"/>
      <c r="BA233" s="388"/>
    </row>
    <row r="234" spans="1:53" x14ac:dyDescent="0.3">
      <c r="A234" s="71"/>
      <c r="B234" s="11" t="str">
        <f>IF(A234="","",VLOOKUP(A234,'II.Distribution of grant'!$A$6:$E$45,2,FALSE))</f>
        <v/>
      </c>
      <c r="C234" s="11" t="str">
        <f>IF(A234="","",VLOOKUP(A234,'II.Distribution of grant'!$A$6:$E$45,4,FALSE))</f>
        <v/>
      </c>
      <c r="D234" s="11" t="str">
        <f>IF(A234=""," ",VLOOKUP(C234,'Ceiling - Project impl.'!$A$1:$F$202,2,FALSE))</f>
        <v xml:space="preserve"> </v>
      </c>
      <c r="E234" s="6"/>
      <c r="F234" s="6"/>
      <c r="G234" s="6"/>
      <c r="H234" s="12" t="str">
        <f>IF(G234=""," ",VLOOKUP(C234,'Ceiling - Project impl.'!$A$1:$F$202,3,FALSE))</f>
        <v xml:space="preserve"> </v>
      </c>
      <c r="I234" s="13">
        <f t="shared" si="7"/>
        <v>0</v>
      </c>
      <c r="J234" s="14"/>
      <c r="K234" s="6"/>
      <c r="L234" s="12" t="str">
        <f>IF(K234=""," ",VLOOKUP(C234,'Ceiling - Project impl.'!$A$1:$F$202,4,FALSE))</f>
        <v xml:space="preserve"> </v>
      </c>
      <c r="M234" s="13">
        <f t="shared" si="8"/>
        <v>0</v>
      </c>
      <c r="N234" s="14"/>
      <c r="O234" s="6"/>
      <c r="P234" s="12" t="str">
        <f>IF(O234=""," ",VLOOKUP(C234,'Ceiling - Project impl.'!$A$1:$F$202,5,FALSE))</f>
        <v xml:space="preserve"> </v>
      </c>
      <c r="Q234" s="13">
        <f t="shared" si="9"/>
        <v>0</v>
      </c>
      <c r="R234" s="14"/>
      <c r="S234" s="6"/>
      <c r="T234" s="12" t="str">
        <f>IF(S234=""," ",VLOOKUP(C234,'Ceiling - Project impl.'!$A$1:$F$202,6,FALSE))</f>
        <v xml:space="preserve"> </v>
      </c>
      <c r="U234" s="13">
        <f t="shared" si="10"/>
        <v>0</v>
      </c>
      <c r="V234" s="136">
        <f t="shared" si="11"/>
        <v>0</v>
      </c>
      <c r="W234" s="15">
        <f t="shared" si="12"/>
        <v>0</v>
      </c>
      <c r="Y234" s="6">
        <f t="shared" si="13"/>
        <v>0</v>
      </c>
      <c r="Z234" s="163"/>
      <c r="AA234" s="12" t="str">
        <f>IF(G234=""," ",VLOOKUP(C234,'Ceiling - Project impl.'!$A$1:$F$202,3,FALSE))</f>
        <v xml:space="preserve"> </v>
      </c>
      <c r="AB234" s="13">
        <f t="shared" si="0"/>
        <v>0</v>
      </c>
      <c r="AC234" s="182">
        <f t="shared" si="14"/>
        <v>0</v>
      </c>
      <c r="AD234" s="14"/>
      <c r="AE234" s="6">
        <f t="shared" si="1"/>
        <v>0</v>
      </c>
      <c r="AF234" s="163"/>
      <c r="AG234" s="12" t="str">
        <f>IF(K234=""," ",VLOOKUP(C234,'Ceiling - Project impl.'!$A$1:$F$202,4,FALSE))</f>
        <v xml:space="preserve"> </v>
      </c>
      <c r="AH234" s="13">
        <f t="shared" si="15"/>
        <v>0</v>
      </c>
      <c r="AI234" s="182">
        <f t="shared" si="16"/>
        <v>0</v>
      </c>
      <c r="AJ234" s="14"/>
      <c r="AK234" s="6">
        <f t="shared" si="2"/>
        <v>0</v>
      </c>
      <c r="AL234" s="163"/>
      <c r="AM234" s="12" t="str">
        <f>IF(O234=""," ",VLOOKUP(C234,'Ceiling - Project impl.'!$A$1:$F$202,5,FALSE))</f>
        <v xml:space="preserve"> </v>
      </c>
      <c r="AN234" s="13">
        <f t="shared" si="3"/>
        <v>0</v>
      </c>
      <c r="AO234" s="182">
        <f t="shared" si="17"/>
        <v>0</v>
      </c>
      <c r="AP234" s="14"/>
      <c r="AQ234" s="6">
        <f t="shared" si="4"/>
        <v>0</v>
      </c>
      <c r="AR234" s="163"/>
      <c r="AS234" s="12" t="str">
        <f>IF(S234=""," ",VLOOKUP(C234,'Ceiling - Project impl.'!$A$1:$F$202,6,FALSE))</f>
        <v xml:space="preserve"> </v>
      </c>
      <c r="AT234" s="13">
        <f t="shared" si="5"/>
        <v>0</v>
      </c>
      <c r="AU234" s="182">
        <f t="shared" si="18"/>
        <v>0</v>
      </c>
      <c r="AV234" s="136">
        <f t="shared" si="6"/>
        <v>0</v>
      </c>
      <c r="AW234" s="15">
        <f t="shared" si="19"/>
        <v>0</v>
      </c>
      <c r="AX234" s="183">
        <f t="shared" si="20"/>
        <v>0</v>
      </c>
      <c r="AY234" s="388"/>
      <c r="AZ234" s="388"/>
      <c r="BA234" s="388"/>
    </row>
    <row r="235" spans="1:53" x14ac:dyDescent="0.3">
      <c r="A235" s="71"/>
      <c r="B235" s="11" t="str">
        <f>IF(A235="","",VLOOKUP(A235,'II.Distribution of grant'!$A$6:$E$45,2,FALSE))</f>
        <v/>
      </c>
      <c r="C235" s="11" t="str">
        <f>IF(A235="","",VLOOKUP(A235,'II.Distribution of grant'!$A$6:$E$45,4,FALSE))</f>
        <v/>
      </c>
      <c r="D235" s="11" t="str">
        <f>IF(A235=""," ",VLOOKUP(C235,'Ceiling - Project impl.'!$A$1:$F$202,2,FALSE))</f>
        <v xml:space="preserve"> </v>
      </c>
      <c r="E235" s="6"/>
      <c r="F235" s="6"/>
      <c r="G235" s="6"/>
      <c r="H235" s="12" t="str">
        <f>IF(G235=""," ",VLOOKUP(C235,'Ceiling - Project impl.'!$A$1:$F$202,3,FALSE))</f>
        <v xml:space="preserve"> </v>
      </c>
      <c r="I235" s="13">
        <f t="shared" si="7"/>
        <v>0</v>
      </c>
      <c r="J235" s="14"/>
      <c r="K235" s="6"/>
      <c r="L235" s="12" t="str">
        <f>IF(K235=""," ",VLOOKUP(C235,'Ceiling - Project impl.'!$A$1:$F$202,4,FALSE))</f>
        <v xml:space="preserve"> </v>
      </c>
      <c r="M235" s="13">
        <f t="shared" si="8"/>
        <v>0</v>
      </c>
      <c r="N235" s="14"/>
      <c r="O235" s="6"/>
      <c r="P235" s="12" t="str">
        <f>IF(O235=""," ",VLOOKUP(C235,'Ceiling - Project impl.'!$A$1:$F$202,5,FALSE))</f>
        <v xml:space="preserve"> </v>
      </c>
      <c r="Q235" s="13">
        <f t="shared" si="9"/>
        <v>0</v>
      </c>
      <c r="R235" s="14"/>
      <c r="S235" s="6"/>
      <c r="T235" s="12" t="str">
        <f>IF(S235=""," ",VLOOKUP(C235,'Ceiling - Project impl.'!$A$1:$F$202,6,FALSE))</f>
        <v xml:space="preserve"> </v>
      </c>
      <c r="U235" s="13">
        <f t="shared" si="10"/>
        <v>0</v>
      </c>
      <c r="V235" s="136">
        <f t="shared" si="11"/>
        <v>0</v>
      </c>
      <c r="W235" s="15">
        <f t="shared" si="12"/>
        <v>0</v>
      </c>
      <c r="Y235" s="6">
        <f t="shared" si="13"/>
        <v>0</v>
      </c>
      <c r="Z235" s="163"/>
      <c r="AA235" s="12" t="str">
        <f>IF(G235=""," ",VLOOKUP(C235,'Ceiling - Project impl.'!$A$1:$F$202,3,FALSE))</f>
        <v xml:space="preserve"> </v>
      </c>
      <c r="AB235" s="13">
        <f t="shared" si="0"/>
        <v>0</v>
      </c>
      <c r="AC235" s="182">
        <f t="shared" si="14"/>
        <v>0</v>
      </c>
      <c r="AD235" s="14"/>
      <c r="AE235" s="6">
        <f t="shared" si="1"/>
        <v>0</v>
      </c>
      <c r="AF235" s="163"/>
      <c r="AG235" s="12" t="str">
        <f>IF(K235=""," ",VLOOKUP(C235,'Ceiling - Project impl.'!$A$1:$F$202,4,FALSE))</f>
        <v xml:space="preserve"> </v>
      </c>
      <c r="AH235" s="13">
        <f t="shared" si="15"/>
        <v>0</v>
      </c>
      <c r="AI235" s="182">
        <f t="shared" si="16"/>
        <v>0</v>
      </c>
      <c r="AJ235" s="14"/>
      <c r="AK235" s="6">
        <f t="shared" si="2"/>
        <v>0</v>
      </c>
      <c r="AL235" s="163"/>
      <c r="AM235" s="12" t="str">
        <f>IF(O235=""," ",VLOOKUP(C235,'Ceiling - Project impl.'!$A$1:$F$202,5,FALSE))</f>
        <v xml:space="preserve"> </v>
      </c>
      <c r="AN235" s="13">
        <f t="shared" si="3"/>
        <v>0</v>
      </c>
      <c r="AO235" s="182">
        <f t="shared" si="17"/>
        <v>0</v>
      </c>
      <c r="AP235" s="14"/>
      <c r="AQ235" s="6">
        <f t="shared" si="4"/>
        <v>0</v>
      </c>
      <c r="AR235" s="163"/>
      <c r="AS235" s="12" t="str">
        <f>IF(S235=""," ",VLOOKUP(C235,'Ceiling - Project impl.'!$A$1:$F$202,6,FALSE))</f>
        <v xml:space="preserve"> </v>
      </c>
      <c r="AT235" s="13">
        <f t="shared" si="5"/>
        <v>0</v>
      </c>
      <c r="AU235" s="182">
        <f t="shared" si="18"/>
        <v>0</v>
      </c>
      <c r="AV235" s="136">
        <f t="shared" si="6"/>
        <v>0</v>
      </c>
      <c r="AW235" s="15">
        <f t="shared" si="19"/>
        <v>0</v>
      </c>
      <c r="AX235" s="183">
        <f t="shared" si="20"/>
        <v>0</v>
      </c>
      <c r="AY235" s="388"/>
      <c r="AZ235" s="388"/>
      <c r="BA235" s="388"/>
    </row>
    <row r="236" spans="1:53" x14ac:dyDescent="0.3">
      <c r="A236" s="71"/>
      <c r="B236" s="11" t="str">
        <f>IF(A236="","",VLOOKUP(A236,'II.Distribution of grant'!$A$6:$E$45,2,FALSE))</f>
        <v/>
      </c>
      <c r="C236" s="11" t="str">
        <f>IF(A236="","",VLOOKUP(A236,'II.Distribution of grant'!$A$6:$E$45,4,FALSE))</f>
        <v/>
      </c>
      <c r="D236" s="11" t="str">
        <f>IF(A236=""," ",VLOOKUP(C236,'Ceiling - Project impl.'!$A$1:$F$202,2,FALSE))</f>
        <v xml:space="preserve"> </v>
      </c>
      <c r="E236" s="6"/>
      <c r="F236" s="6"/>
      <c r="G236" s="6"/>
      <c r="H236" s="12" t="str">
        <f>IF(G236=""," ",VLOOKUP(C236,'Ceiling - Project impl.'!$A$1:$F$202,3,FALSE))</f>
        <v xml:space="preserve"> </v>
      </c>
      <c r="I236" s="13">
        <f t="shared" si="7"/>
        <v>0</v>
      </c>
      <c r="J236" s="14"/>
      <c r="K236" s="6"/>
      <c r="L236" s="12" t="str">
        <f>IF(K236=""," ",VLOOKUP(C236,'Ceiling - Project impl.'!$A$1:$F$202,4,FALSE))</f>
        <v xml:space="preserve"> </v>
      </c>
      <c r="M236" s="13">
        <f t="shared" si="8"/>
        <v>0</v>
      </c>
      <c r="N236" s="14"/>
      <c r="O236" s="6"/>
      <c r="P236" s="12" t="str">
        <f>IF(O236=""," ",VLOOKUP(C236,'Ceiling - Project impl.'!$A$1:$F$202,5,FALSE))</f>
        <v xml:space="preserve"> </v>
      </c>
      <c r="Q236" s="13">
        <f t="shared" si="9"/>
        <v>0</v>
      </c>
      <c r="R236" s="14"/>
      <c r="S236" s="6"/>
      <c r="T236" s="12" t="str">
        <f>IF(S236=""," ",VLOOKUP(C236,'Ceiling - Project impl.'!$A$1:$F$202,6,FALSE))</f>
        <v xml:space="preserve"> </v>
      </c>
      <c r="U236" s="13">
        <f t="shared" si="10"/>
        <v>0</v>
      </c>
      <c r="V236" s="136">
        <f t="shared" si="11"/>
        <v>0</v>
      </c>
      <c r="W236" s="15">
        <f t="shared" si="12"/>
        <v>0</v>
      </c>
      <c r="Y236" s="6">
        <f t="shared" si="13"/>
        <v>0</v>
      </c>
      <c r="Z236" s="163"/>
      <c r="AA236" s="12" t="str">
        <f>IF(G236=""," ",VLOOKUP(C236,'Ceiling - Project impl.'!$A$1:$F$202,3,FALSE))</f>
        <v xml:space="preserve"> </v>
      </c>
      <c r="AB236" s="13">
        <f t="shared" si="0"/>
        <v>0</v>
      </c>
      <c r="AC236" s="182">
        <f t="shared" si="14"/>
        <v>0</v>
      </c>
      <c r="AD236" s="14"/>
      <c r="AE236" s="6">
        <f t="shared" si="1"/>
        <v>0</v>
      </c>
      <c r="AF236" s="163"/>
      <c r="AG236" s="12" t="str">
        <f>IF(K236=""," ",VLOOKUP(C236,'Ceiling - Project impl.'!$A$1:$F$202,4,FALSE))</f>
        <v xml:space="preserve"> </v>
      </c>
      <c r="AH236" s="13">
        <f t="shared" si="15"/>
        <v>0</v>
      </c>
      <c r="AI236" s="182">
        <f t="shared" si="16"/>
        <v>0</v>
      </c>
      <c r="AJ236" s="14"/>
      <c r="AK236" s="6">
        <f t="shared" si="2"/>
        <v>0</v>
      </c>
      <c r="AL236" s="163"/>
      <c r="AM236" s="12" t="str">
        <f>IF(O236=""," ",VLOOKUP(C236,'Ceiling - Project impl.'!$A$1:$F$202,5,FALSE))</f>
        <v xml:space="preserve"> </v>
      </c>
      <c r="AN236" s="13">
        <f t="shared" si="3"/>
        <v>0</v>
      </c>
      <c r="AO236" s="182">
        <f t="shared" si="17"/>
        <v>0</v>
      </c>
      <c r="AP236" s="14"/>
      <c r="AQ236" s="6">
        <f t="shared" si="4"/>
        <v>0</v>
      </c>
      <c r="AR236" s="163"/>
      <c r="AS236" s="12" t="str">
        <f>IF(S236=""," ",VLOOKUP(C236,'Ceiling - Project impl.'!$A$1:$F$202,6,FALSE))</f>
        <v xml:space="preserve"> </v>
      </c>
      <c r="AT236" s="13">
        <f t="shared" si="5"/>
        <v>0</v>
      </c>
      <c r="AU236" s="182">
        <f t="shared" si="18"/>
        <v>0</v>
      </c>
      <c r="AV236" s="136">
        <f t="shared" si="6"/>
        <v>0</v>
      </c>
      <c r="AW236" s="15">
        <f t="shared" si="19"/>
        <v>0</v>
      </c>
      <c r="AX236" s="183">
        <f t="shared" si="20"/>
        <v>0</v>
      </c>
      <c r="AY236" s="388"/>
      <c r="AZ236" s="388"/>
      <c r="BA236" s="388"/>
    </row>
    <row r="237" spans="1:53" x14ac:dyDescent="0.3">
      <c r="A237" s="71"/>
      <c r="B237" s="11" t="str">
        <f>IF(A237="","",VLOOKUP(A237,'II.Distribution of grant'!$A$6:$E$45,2,FALSE))</f>
        <v/>
      </c>
      <c r="C237" s="11" t="str">
        <f>IF(A237="","",VLOOKUP(A237,'II.Distribution of grant'!$A$6:$E$45,4,FALSE))</f>
        <v/>
      </c>
      <c r="D237" s="11" t="str">
        <f>IF(A237=""," ",VLOOKUP(C237,'Ceiling - Project impl.'!$A$1:$F$202,2,FALSE))</f>
        <v xml:space="preserve"> </v>
      </c>
      <c r="E237" s="6"/>
      <c r="F237" s="6"/>
      <c r="G237" s="6"/>
      <c r="H237" s="12" t="str">
        <f>IF(G237=""," ",VLOOKUP(C237,'Ceiling - Project impl.'!$A$1:$F$202,3,FALSE))</f>
        <v xml:space="preserve"> </v>
      </c>
      <c r="I237" s="13">
        <f t="shared" si="7"/>
        <v>0</v>
      </c>
      <c r="J237" s="14"/>
      <c r="K237" s="6"/>
      <c r="L237" s="12" t="str">
        <f>IF(K237=""," ",VLOOKUP(C237,'Ceiling - Project impl.'!$A$1:$F$202,4,FALSE))</f>
        <v xml:space="preserve"> </v>
      </c>
      <c r="M237" s="13">
        <f t="shared" si="8"/>
        <v>0</v>
      </c>
      <c r="N237" s="14"/>
      <c r="O237" s="6"/>
      <c r="P237" s="12" t="str">
        <f>IF(O237=""," ",VLOOKUP(C237,'Ceiling - Project impl.'!$A$1:$F$202,5,FALSE))</f>
        <v xml:space="preserve"> </v>
      </c>
      <c r="Q237" s="13">
        <f t="shared" si="9"/>
        <v>0</v>
      </c>
      <c r="R237" s="14"/>
      <c r="S237" s="6"/>
      <c r="T237" s="12" t="str">
        <f>IF(S237=""," ",VLOOKUP(C237,'Ceiling - Project impl.'!$A$1:$F$202,6,FALSE))</f>
        <v xml:space="preserve"> </v>
      </c>
      <c r="U237" s="13">
        <f t="shared" si="10"/>
        <v>0</v>
      </c>
      <c r="V237" s="136">
        <f t="shared" si="11"/>
        <v>0</v>
      </c>
      <c r="W237" s="15">
        <f t="shared" si="12"/>
        <v>0</v>
      </c>
      <c r="Y237" s="6">
        <f t="shared" si="13"/>
        <v>0</v>
      </c>
      <c r="Z237" s="163"/>
      <c r="AA237" s="12" t="str">
        <f>IF(G237=""," ",VLOOKUP(C237,'Ceiling - Project impl.'!$A$1:$F$202,3,FALSE))</f>
        <v xml:space="preserve"> </v>
      </c>
      <c r="AB237" s="13">
        <f t="shared" si="0"/>
        <v>0</v>
      </c>
      <c r="AC237" s="182">
        <f t="shared" si="14"/>
        <v>0</v>
      </c>
      <c r="AD237" s="14"/>
      <c r="AE237" s="6">
        <f t="shared" si="1"/>
        <v>0</v>
      </c>
      <c r="AF237" s="163"/>
      <c r="AG237" s="12" t="str">
        <f>IF(K237=""," ",VLOOKUP(C237,'Ceiling - Project impl.'!$A$1:$F$202,4,FALSE))</f>
        <v xml:space="preserve"> </v>
      </c>
      <c r="AH237" s="13">
        <f t="shared" si="15"/>
        <v>0</v>
      </c>
      <c r="AI237" s="182">
        <f t="shared" si="16"/>
        <v>0</v>
      </c>
      <c r="AJ237" s="14"/>
      <c r="AK237" s="6">
        <f t="shared" si="2"/>
        <v>0</v>
      </c>
      <c r="AL237" s="163"/>
      <c r="AM237" s="12" t="str">
        <f>IF(O237=""," ",VLOOKUP(C237,'Ceiling - Project impl.'!$A$1:$F$202,5,FALSE))</f>
        <v xml:space="preserve"> </v>
      </c>
      <c r="AN237" s="13">
        <f t="shared" si="3"/>
        <v>0</v>
      </c>
      <c r="AO237" s="182">
        <f t="shared" si="17"/>
        <v>0</v>
      </c>
      <c r="AP237" s="14"/>
      <c r="AQ237" s="6">
        <f t="shared" si="4"/>
        <v>0</v>
      </c>
      <c r="AR237" s="163"/>
      <c r="AS237" s="12" t="str">
        <f>IF(S237=""," ",VLOOKUP(C237,'Ceiling - Project impl.'!$A$1:$F$202,6,FALSE))</f>
        <v xml:space="preserve"> </v>
      </c>
      <c r="AT237" s="13">
        <f t="shared" si="5"/>
        <v>0</v>
      </c>
      <c r="AU237" s="182">
        <f t="shared" si="18"/>
        <v>0</v>
      </c>
      <c r="AV237" s="136">
        <f t="shared" si="6"/>
        <v>0</v>
      </c>
      <c r="AW237" s="15">
        <f t="shared" si="19"/>
        <v>0</v>
      </c>
      <c r="AX237" s="183">
        <f t="shared" si="20"/>
        <v>0</v>
      </c>
      <c r="AY237" s="388"/>
      <c r="AZ237" s="388"/>
      <c r="BA237" s="388"/>
    </row>
    <row r="238" spans="1:53" x14ac:dyDescent="0.3">
      <c r="A238" s="71"/>
      <c r="B238" s="11" t="str">
        <f>IF(A238="","",VLOOKUP(A238,'II.Distribution of grant'!$A$6:$E$45,2,FALSE))</f>
        <v/>
      </c>
      <c r="C238" s="11" t="str">
        <f>IF(A238="","",VLOOKUP(A238,'II.Distribution of grant'!$A$6:$E$45,4,FALSE))</f>
        <v/>
      </c>
      <c r="D238" s="11" t="str">
        <f>IF(A238=""," ",VLOOKUP(C238,'Ceiling - Project impl.'!$A$1:$F$202,2,FALSE))</f>
        <v xml:space="preserve"> </v>
      </c>
      <c r="E238" s="6"/>
      <c r="F238" s="6"/>
      <c r="G238" s="6"/>
      <c r="H238" s="12" t="str">
        <f>IF(G238=""," ",VLOOKUP(C238,'Ceiling - Project impl.'!$A$1:$F$202,3,FALSE))</f>
        <v xml:space="preserve"> </v>
      </c>
      <c r="I238" s="13">
        <f t="shared" si="7"/>
        <v>0</v>
      </c>
      <c r="J238" s="14"/>
      <c r="K238" s="6"/>
      <c r="L238" s="12" t="str">
        <f>IF(K238=""," ",VLOOKUP(C238,'Ceiling - Project impl.'!$A$1:$F$202,4,FALSE))</f>
        <v xml:space="preserve"> </v>
      </c>
      <c r="M238" s="13">
        <f t="shared" si="8"/>
        <v>0</v>
      </c>
      <c r="N238" s="14"/>
      <c r="O238" s="6"/>
      <c r="P238" s="12" t="str">
        <f>IF(O238=""," ",VLOOKUP(C238,'Ceiling - Project impl.'!$A$1:$F$202,5,FALSE))</f>
        <v xml:space="preserve"> </v>
      </c>
      <c r="Q238" s="13">
        <f t="shared" si="9"/>
        <v>0</v>
      </c>
      <c r="R238" s="14"/>
      <c r="S238" s="6"/>
      <c r="T238" s="12" t="str">
        <f>IF(S238=""," ",VLOOKUP(C238,'Ceiling - Project impl.'!$A$1:$F$202,6,FALSE))</f>
        <v xml:space="preserve"> </v>
      </c>
      <c r="U238" s="13">
        <f t="shared" si="10"/>
        <v>0</v>
      </c>
      <c r="V238" s="136">
        <f t="shared" si="11"/>
        <v>0</v>
      </c>
      <c r="W238" s="15">
        <f t="shared" si="12"/>
        <v>0</v>
      </c>
      <c r="Y238" s="6">
        <f t="shared" si="13"/>
        <v>0</v>
      </c>
      <c r="Z238" s="163"/>
      <c r="AA238" s="12" t="str">
        <f>IF(G238=""," ",VLOOKUP(C238,'Ceiling - Project impl.'!$A$1:$F$202,3,FALSE))</f>
        <v xml:space="preserve"> </v>
      </c>
      <c r="AB238" s="13">
        <f t="shared" si="0"/>
        <v>0</v>
      </c>
      <c r="AC238" s="182">
        <f t="shared" si="14"/>
        <v>0</v>
      </c>
      <c r="AD238" s="14"/>
      <c r="AE238" s="6">
        <f t="shared" si="1"/>
        <v>0</v>
      </c>
      <c r="AF238" s="163"/>
      <c r="AG238" s="12" t="str">
        <f>IF(K238=""," ",VLOOKUP(C238,'Ceiling - Project impl.'!$A$1:$F$202,4,FALSE))</f>
        <v xml:space="preserve"> </v>
      </c>
      <c r="AH238" s="13">
        <f t="shared" si="15"/>
        <v>0</v>
      </c>
      <c r="AI238" s="182">
        <f t="shared" si="16"/>
        <v>0</v>
      </c>
      <c r="AJ238" s="14"/>
      <c r="AK238" s="6">
        <f t="shared" si="2"/>
        <v>0</v>
      </c>
      <c r="AL238" s="163"/>
      <c r="AM238" s="12" t="str">
        <f>IF(O238=""," ",VLOOKUP(C238,'Ceiling - Project impl.'!$A$1:$F$202,5,FALSE))</f>
        <v xml:space="preserve"> </v>
      </c>
      <c r="AN238" s="13">
        <f t="shared" si="3"/>
        <v>0</v>
      </c>
      <c r="AO238" s="182">
        <f t="shared" si="17"/>
        <v>0</v>
      </c>
      <c r="AP238" s="14"/>
      <c r="AQ238" s="6">
        <f t="shared" si="4"/>
        <v>0</v>
      </c>
      <c r="AR238" s="163"/>
      <c r="AS238" s="12" t="str">
        <f>IF(S238=""," ",VLOOKUP(C238,'Ceiling - Project impl.'!$A$1:$F$202,6,FALSE))</f>
        <v xml:space="preserve"> </v>
      </c>
      <c r="AT238" s="13">
        <f t="shared" si="5"/>
        <v>0</v>
      </c>
      <c r="AU238" s="182">
        <f t="shared" si="18"/>
        <v>0</v>
      </c>
      <c r="AV238" s="136">
        <f t="shared" si="6"/>
        <v>0</v>
      </c>
      <c r="AW238" s="15">
        <f t="shared" si="19"/>
        <v>0</v>
      </c>
      <c r="AX238" s="183">
        <f t="shared" si="20"/>
        <v>0</v>
      </c>
      <c r="AY238" s="388"/>
      <c r="AZ238" s="388"/>
      <c r="BA238" s="388"/>
    </row>
    <row r="239" spans="1:53" x14ac:dyDescent="0.3">
      <c r="A239" s="71"/>
      <c r="B239" s="11" t="str">
        <f>IF(A239="","",VLOOKUP(A239,'II.Distribution of grant'!$A$6:$E$45,2,FALSE))</f>
        <v/>
      </c>
      <c r="C239" s="11" t="str">
        <f>IF(A239="","",VLOOKUP(A239,'II.Distribution of grant'!$A$6:$E$45,4,FALSE))</f>
        <v/>
      </c>
      <c r="D239" s="11" t="str">
        <f>IF(A239=""," ",VLOOKUP(C239,'Ceiling - Project impl.'!$A$1:$F$202,2,FALSE))</f>
        <v xml:space="preserve"> </v>
      </c>
      <c r="E239" s="6"/>
      <c r="F239" s="6"/>
      <c r="G239" s="6"/>
      <c r="H239" s="12" t="str">
        <f>IF(G239=""," ",VLOOKUP(C239,'Ceiling - Project impl.'!$A$1:$F$202,3,FALSE))</f>
        <v xml:space="preserve"> </v>
      </c>
      <c r="I239" s="13">
        <f t="shared" si="7"/>
        <v>0</v>
      </c>
      <c r="J239" s="14"/>
      <c r="K239" s="6"/>
      <c r="L239" s="12" t="str">
        <f>IF(K239=""," ",VLOOKUP(C239,'Ceiling - Project impl.'!$A$1:$F$202,4,FALSE))</f>
        <v xml:space="preserve"> </v>
      </c>
      <c r="M239" s="13">
        <f t="shared" si="8"/>
        <v>0</v>
      </c>
      <c r="N239" s="14"/>
      <c r="O239" s="6"/>
      <c r="P239" s="12" t="str">
        <f>IF(O239=""," ",VLOOKUP(C239,'Ceiling - Project impl.'!$A$1:$F$202,5,FALSE))</f>
        <v xml:space="preserve"> </v>
      </c>
      <c r="Q239" s="13">
        <f t="shared" si="9"/>
        <v>0</v>
      </c>
      <c r="R239" s="14"/>
      <c r="S239" s="6"/>
      <c r="T239" s="12" t="str">
        <f>IF(S239=""," ",VLOOKUP(C239,'Ceiling - Project impl.'!$A$1:$F$202,6,FALSE))</f>
        <v xml:space="preserve"> </v>
      </c>
      <c r="U239" s="13">
        <f t="shared" si="10"/>
        <v>0</v>
      </c>
      <c r="V239" s="136">
        <f t="shared" si="11"/>
        <v>0</v>
      </c>
      <c r="W239" s="15">
        <f t="shared" si="12"/>
        <v>0</v>
      </c>
      <c r="Y239" s="6">
        <f t="shared" si="13"/>
        <v>0</v>
      </c>
      <c r="Z239" s="163"/>
      <c r="AA239" s="12" t="str">
        <f>IF(G239=""," ",VLOOKUP(C239,'Ceiling - Project impl.'!$A$1:$F$202,3,FALSE))</f>
        <v xml:space="preserve"> </v>
      </c>
      <c r="AB239" s="13">
        <f t="shared" si="0"/>
        <v>0</v>
      </c>
      <c r="AC239" s="182">
        <f t="shared" si="14"/>
        <v>0</v>
      </c>
      <c r="AD239" s="14"/>
      <c r="AE239" s="6">
        <f t="shared" si="1"/>
        <v>0</v>
      </c>
      <c r="AF239" s="163"/>
      <c r="AG239" s="12" t="str">
        <f>IF(K239=""," ",VLOOKUP(C239,'Ceiling - Project impl.'!$A$1:$F$202,4,FALSE))</f>
        <v xml:space="preserve"> </v>
      </c>
      <c r="AH239" s="13">
        <f t="shared" si="15"/>
        <v>0</v>
      </c>
      <c r="AI239" s="182">
        <f t="shared" si="16"/>
        <v>0</v>
      </c>
      <c r="AJ239" s="14"/>
      <c r="AK239" s="6">
        <f t="shared" si="2"/>
        <v>0</v>
      </c>
      <c r="AL239" s="163"/>
      <c r="AM239" s="12" t="str">
        <f>IF(O239=""," ",VLOOKUP(C239,'Ceiling - Project impl.'!$A$1:$F$202,5,FALSE))</f>
        <v xml:space="preserve"> </v>
      </c>
      <c r="AN239" s="13">
        <f t="shared" si="3"/>
        <v>0</v>
      </c>
      <c r="AO239" s="182">
        <f t="shared" si="17"/>
        <v>0</v>
      </c>
      <c r="AP239" s="14"/>
      <c r="AQ239" s="6">
        <f t="shared" si="4"/>
        <v>0</v>
      </c>
      <c r="AR239" s="163"/>
      <c r="AS239" s="12" t="str">
        <f>IF(S239=""," ",VLOOKUP(C239,'Ceiling - Project impl.'!$A$1:$F$202,6,FALSE))</f>
        <v xml:space="preserve"> </v>
      </c>
      <c r="AT239" s="13">
        <f t="shared" si="5"/>
        <v>0</v>
      </c>
      <c r="AU239" s="182">
        <f t="shared" si="18"/>
        <v>0</v>
      </c>
      <c r="AV239" s="136">
        <f t="shared" si="6"/>
        <v>0</v>
      </c>
      <c r="AW239" s="15">
        <f t="shared" si="19"/>
        <v>0</v>
      </c>
      <c r="AX239" s="183">
        <f t="shared" si="20"/>
        <v>0</v>
      </c>
      <c r="AY239" s="388"/>
      <c r="AZ239" s="388"/>
      <c r="BA239" s="388"/>
    </row>
    <row r="240" spans="1:53" x14ac:dyDescent="0.3">
      <c r="A240" s="71"/>
      <c r="B240" s="11" t="str">
        <f>IF(A240="","",VLOOKUP(A240,'II.Distribution of grant'!$A$6:$E$45,2,FALSE))</f>
        <v/>
      </c>
      <c r="C240" s="11" t="str">
        <f>IF(A240="","",VLOOKUP(A240,'II.Distribution of grant'!$A$6:$E$45,4,FALSE))</f>
        <v/>
      </c>
      <c r="D240" s="11" t="str">
        <f>IF(A240=""," ",VLOOKUP(C240,'Ceiling - Project impl.'!$A$1:$F$202,2,FALSE))</f>
        <v xml:space="preserve"> </v>
      </c>
      <c r="E240" s="6"/>
      <c r="F240" s="6"/>
      <c r="G240" s="6"/>
      <c r="H240" s="12" t="str">
        <f>IF(G240=""," ",VLOOKUP(C240,'Ceiling - Project impl.'!$A$1:$F$202,3,FALSE))</f>
        <v xml:space="preserve"> </v>
      </c>
      <c r="I240" s="13">
        <f t="shared" si="7"/>
        <v>0</v>
      </c>
      <c r="J240" s="14"/>
      <c r="K240" s="6"/>
      <c r="L240" s="12" t="str">
        <f>IF(K240=""," ",VLOOKUP(C240,'Ceiling - Project impl.'!$A$1:$F$202,4,FALSE))</f>
        <v xml:space="preserve"> </v>
      </c>
      <c r="M240" s="13">
        <f t="shared" si="8"/>
        <v>0</v>
      </c>
      <c r="N240" s="14"/>
      <c r="O240" s="6"/>
      <c r="P240" s="12" t="str">
        <f>IF(O240=""," ",VLOOKUP(C240,'Ceiling - Project impl.'!$A$1:$F$202,5,FALSE))</f>
        <v xml:space="preserve"> </v>
      </c>
      <c r="Q240" s="13">
        <f t="shared" si="9"/>
        <v>0</v>
      </c>
      <c r="R240" s="14"/>
      <c r="S240" s="6"/>
      <c r="T240" s="12" t="str">
        <f>IF(S240=""," ",VLOOKUP(C240,'Ceiling - Project impl.'!$A$1:$F$202,6,FALSE))</f>
        <v xml:space="preserve"> </v>
      </c>
      <c r="U240" s="13">
        <f t="shared" si="10"/>
        <v>0</v>
      </c>
      <c r="V240" s="136">
        <f t="shared" si="11"/>
        <v>0</v>
      </c>
      <c r="W240" s="15">
        <f t="shared" si="12"/>
        <v>0</v>
      </c>
      <c r="Y240" s="6">
        <f t="shared" si="13"/>
        <v>0</v>
      </c>
      <c r="Z240" s="163"/>
      <c r="AA240" s="12" t="str">
        <f>IF(G240=""," ",VLOOKUP(C240,'Ceiling - Project impl.'!$A$1:$F$202,3,FALSE))</f>
        <v xml:space="preserve"> </v>
      </c>
      <c r="AB240" s="13">
        <f t="shared" si="0"/>
        <v>0</v>
      </c>
      <c r="AC240" s="182">
        <f t="shared" si="14"/>
        <v>0</v>
      </c>
      <c r="AD240" s="14"/>
      <c r="AE240" s="6">
        <f t="shared" si="1"/>
        <v>0</v>
      </c>
      <c r="AF240" s="163"/>
      <c r="AG240" s="12" t="str">
        <f>IF(K240=""," ",VLOOKUP(C240,'Ceiling - Project impl.'!$A$1:$F$202,4,FALSE))</f>
        <v xml:space="preserve"> </v>
      </c>
      <c r="AH240" s="13">
        <f t="shared" si="15"/>
        <v>0</v>
      </c>
      <c r="AI240" s="182">
        <f t="shared" si="16"/>
        <v>0</v>
      </c>
      <c r="AJ240" s="14"/>
      <c r="AK240" s="6">
        <f t="shared" si="2"/>
        <v>0</v>
      </c>
      <c r="AL240" s="163"/>
      <c r="AM240" s="12" t="str">
        <f>IF(O240=""," ",VLOOKUP(C240,'Ceiling - Project impl.'!$A$1:$F$202,5,FALSE))</f>
        <v xml:space="preserve"> </v>
      </c>
      <c r="AN240" s="13">
        <f t="shared" si="3"/>
        <v>0</v>
      </c>
      <c r="AO240" s="182">
        <f t="shared" si="17"/>
        <v>0</v>
      </c>
      <c r="AP240" s="14"/>
      <c r="AQ240" s="6">
        <f t="shared" si="4"/>
        <v>0</v>
      </c>
      <c r="AR240" s="163"/>
      <c r="AS240" s="12" t="str">
        <f>IF(S240=""," ",VLOOKUP(C240,'Ceiling - Project impl.'!$A$1:$F$202,6,FALSE))</f>
        <v xml:space="preserve"> </v>
      </c>
      <c r="AT240" s="13">
        <f t="shared" si="5"/>
        <v>0</v>
      </c>
      <c r="AU240" s="182">
        <f t="shared" si="18"/>
        <v>0</v>
      </c>
      <c r="AV240" s="136">
        <f t="shared" si="6"/>
        <v>0</v>
      </c>
      <c r="AW240" s="15">
        <f t="shared" si="19"/>
        <v>0</v>
      </c>
      <c r="AX240" s="183">
        <f t="shared" si="20"/>
        <v>0</v>
      </c>
      <c r="AY240" s="388"/>
      <c r="AZ240" s="388"/>
      <c r="BA240" s="388"/>
    </row>
    <row r="241" spans="1:53" x14ac:dyDescent="0.3">
      <c r="A241" s="71"/>
      <c r="B241" s="11" t="str">
        <f>IF(A241="","",VLOOKUP(A241,'II.Distribution of grant'!$A$6:$E$45,2,FALSE))</f>
        <v/>
      </c>
      <c r="C241" s="11" t="str">
        <f>IF(A241="","",VLOOKUP(A241,'II.Distribution of grant'!$A$6:$E$45,4,FALSE))</f>
        <v/>
      </c>
      <c r="D241" s="11" t="str">
        <f>IF(A241=""," ",VLOOKUP(C241,'Ceiling - Project impl.'!$A$1:$F$202,2,FALSE))</f>
        <v xml:space="preserve"> </v>
      </c>
      <c r="E241" s="6"/>
      <c r="F241" s="6"/>
      <c r="G241" s="6"/>
      <c r="H241" s="12" t="str">
        <f>IF(G241=""," ",VLOOKUP(C241,'Ceiling - Project impl.'!$A$1:$F$202,3,FALSE))</f>
        <v xml:space="preserve"> </v>
      </c>
      <c r="I241" s="13">
        <f t="shared" si="7"/>
        <v>0</v>
      </c>
      <c r="J241" s="14"/>
      <c r="K241" s="6"/>
      <c r="L241" s="12" t="str">
        <f>IF(K241=""," ",VLOOKUP(C241,'Ceiling - Project impl.'!$A$1:$F$202,4,FALSE))</f>
        <v xml:space="preserve"> </v>
      </c>
      <c r="M241" s="13">
        <f t="shared" si="8"/>
        <v>0</v>
      </c>
      <c r="N241" s="14"/>
      <c r="O241" s="6"/>
      <c r="P241" s="12" t="str">
        <f>IF(O241=""," ",VLOOKUP(C241,'Ceiling - Project impl.'!$A$1:$F$202,5,FALSE))</f>
        <v xml:space="preserve"> </v>
      </c>
      <c r="Q241" s="13">
        <f t="shared" si="9"/>
        <v>0</v>
      </c>
      <c r="R241" s="14"/>
      <c r="S241" s="6"/>
      <c r="T241" s="12" t="str">
        <f>IF(S241=""," ",VLOOKUP(C241,'Ceiling - Project impl.'!$A$1:$F$202,6,FALSE))</f>
        <v xml:space="preserve"> </v>
      </c>
      <c r="U241" s="13">
        <f t="shared" si="10"/>
        <v>0</v>
      </c>
      <c r="V241" s="136">
        <f t="shared" si="11"/>
        <v>0</v>
      </c>
      <c r="W241" s="15">
        <f t="shared" si="12"/>
        <v>0</v>
      </c>
      <c r="Y241" s="6">
        <f t="shared" si="13"/>
        <v>0</v>
      </c>
      <c r="Z241" s="163"/>
      <c r="AA241" s="12" t="str">
        <f>IF(G241=""," ",VLOOKUP(C241,'Ceiling - Project impl.'!$A$1:$F$202,3,FALSE))</f>
        <v xml:space="preserve"> </v>
      </c>
      <c r="AB241" s="13">
        <f t="shared" si="0"/>
        <v>0</v>
      </c>
      <c r="AC241" s="182">
        <f t="shared" si="14"/>
        <v>0</v>
      </c>
      <c r="AD241" s="14"/>
      <c r="AE241" s="6">
        <f t="shared" si="1"/>
        <v>0</v>
      </c>
      <c r="AF241" s="163"/>
      <c r="AG241" s="12" t="str">
        <f>IF(K241=""," ",VLOOKUP(C241,'Ceiling - Project impl.'!$A$1:$F$202,4,FALSE))</f>
        <v xml:space="preserve"> </v>
      </c>
      <c r="AH241" s="13">
        <f t="shared" si="15"/>
        <v>0</v>
      </c>
      <c r="AI241" s="182">
        <f t="shared" si="16"/>
        <v>0</v>
      </c>
      <c r="AJ241" s="14"/>
      <c r="AK241" s="6">
        <f t="shared" si="2"/>
        <v>0</v>
      </c>
      <c r="AL241" s="163"/>
      <c r="AM241" s="12" t="str">
        <f>IF(O241=""," ",VLOOKUP(C241,'Ceiling - Project impl.'!$A$1:$F$202,5,FALSE))</f>
        <v xml:space="preserve"> </v>
      </c>
      <c r="AN241" s="13">
        <f t="shared" si="3"/>
        <v>0</v>
      </c>
      <c r="AO241" s="182">
        <f t="shared" si="17"/>
        <v>0</v>
      </c>
      <c r="AP241" s="14"/>
      <c r="AQ241" s="6">
        <f t="shared" si="4"/>
        <v>0</v>
      </c>
      <c r="AR241" s="163"/>
      <c r="AS241" s="12" t="str">
        <f>IF(S241=""," ",VLOOKUP(C241,'Ceiling - Project impl.'!$A$1:$F$202,6,FALSE))</f>
        <v xml:space="preserve"> </v>
      </c>
      <c r="AT241" s="13">
        <f t="shared" si="5"/>
        <v>0</v>
      </c>
      <c r="AU241" s="182">
        <f t="shared" si="18"/>
        <v>0</v>
      </c>
      <c r="AV241" s="136">
        <f t="shared" si="6"/>
        <v>0</v>
      </c>
      <c r="AW241" s="15">
        <f t="shared" si="19"/>
        <v>0</v>
      </c>
      <c r="AX241" s="183">
        <f t="shared" si="20"/>
        <v>0</v>
      </c>
      <c r="AY241" s="388"/>
      <c r="AZ241" s="388"/>
      <c r="BA241" s="388"/>
    </row>
    <row r="242" spans="1:53" x14ac:dyDescent="0.3">
      <c r="A242" s="71"/>
      <c r="B242" s="11" t="str">
        <f>IF(A242="","",VLOOKUP(A242,'II.Distribution of grant'!$A$6:$E$45,2,FALSE))</f>
        <v/>
      </c>
      <c r="C242" s="11" t="str">
        <f>IF(A242="","",VLOOKUP(A242,'II.Distribution of grant'!$A$6:$E$45,4,FALSE))</f>
        <v/>
      </c>
      <c r="D242" s="11" t="str">
        <f>IF(A242=""," ",VLOOKUP(C242,'Ceiling - Project impl.'!$A$1:$F$202,2,FALSE))</f>
        <v xml:space="preserve"> </v>
      </c>
      <c r="E242" s="6"/>
      <c r="F242" s="6"/>
      <c r="G242" s="6"/>
      <c r="H242" s="12" t="str">
        <f>IF(G242=""," ",VLOOKUP(C242,'Ceiling - Project impl.'!$A$1:$F$202,3,FALSE))</f>
        <v xml:space="preserve"> </v>
      </c>
      <c r="I242" s="13">
        <f t="shared" si="7"/>
        <v>0</v>
      </c>
      <c r="J242" s="14"/>
      <c r="K242" s="6"/>
      <c r="L242" s="12" t="str">
        <f>IF(K242=""," ",VLOOKUP(C242,'Ceiling - Project impl.'!$A$1:$F$202,4,FALSE))</f>
        <v xml:space="preserve"> </v>
      </c>
      <c r="M242" s="13">
        <f t="shared" si="8"/>
        <v>0</v>
      </c>
      <c r="N242" s="14"/>
      <c r="O242" s="6"/>
      <c r="P242" s="12" t="str">
        <f>IF(O242=""," ",VLOOKUP(C242,'Ceiling - Project impl.'!$A$1:$F$202,5,FALSE))</f>
        <v xml:space="preserve"> </v>
      </c>
      <c r="Q242" s="13">
        <f t="shared" si="9"/>
        <v>0</v>
      </c>
      <c r="R242" s="14"/>
      <c r="S242" s="6"/>
      <c r="T242" s="12" t="str">
        <f>IF(S242=""," ",VLOOKUP(C242,'Ceiling - Project impl.'!$A$1:$F$202,6,FALSE))</f>
        <v xml:space="preserve"> </v>
      </c>
      <c r="U242" s="13">
        <f t="shared" si="10"/>
        <v>0</v>
      </c>
      <c r="V242" s="136">
        <f t="shared" si="11"/>
        <v>0</v>
      </c>
      <c r="W242" s="15">
        <f t="shared" si="12"/>
        <v>0</v>
      </c>
      <c r="Y242" s="6">
        <f t="shared" si="13"/>
        <v>0</v>
      </c>
      <c r="Z242" s="163"/>
      <c r="AA242" s="12" t="str">
        <f>IF(G242=""," ",VLOOKUP(C242,'Ceiling - Project impl.'!$A$1:$F$202,3,FALSE))</f>
        <v xml:space="preserve"> </v>
      </c>
      <c r="AB242" s="13">
        <f t="shared" si="0"/>
        <v>0</v>
      </c>
      <c r="AC242" s="182">
        <f t="shared" si="14"/>
        <v>0</v>
      </c>
      <c r="AD242" s="14"/>
      <c r="AE242" s="6">
        <f t="shared" si="1"/>
        <v>0</v>
      </c>
      <c r="AF242" s="163"/>
      <c r="AG242" s="12" t="str">
        <f>IF(K242=""," ",VLOOKUP(C242,'Ceiling - Project impl.'!$A$1:$F$202,4,FALSE))</f>
        <v xml:space="preserve"> </v>
      </c>
      <c r="AH242" s="13">
        <f t="shared" si="15"/>
        <v>0</v>
      </c>
      <c r="AI242" s="182">
        <f t="shared" si="16"/>
        <v>0</v>
      </c>
      <c r="AJ242" s="14"/>
      <c r="AK242" s="6">
        <f t="shared" si="2"/>
        <v>0</v>
      </c>
      <c r="AL242" s="163"/>
      <c r="AM242" s="12" t="str">
        <f>IF(O242=""," ",VLOOKUP(C242,'Ceiling - Project impl.'!$A$1:$F$202,5,FALSE))</f>
        <v xml:space="preserve"> </v>
      </c>
      <c r="AN242" s="13">
        <f t="shared" si="3"/>
        <v>0</v>
      </c>
      <c r="AO242" s="182">
        <f t="shared" si="17"/>
        <v>0</v>
      </c>
      <c r="AP242" s="14"/>
      <c r="AQ242" s="6">
        <f t="shared" si="4"/>
        <v>0</v>
      </c>
      <c r="AR242" s="163"/>
      <c r="AS242" s="12" t="str">
        <f>IF(S242=""," ",VLOOKUP(C242,'Ceiling - Project impl.'!$A$1:$F$202,6,FALSE))</f>
        <v xml:space="preserve"> </v>
      </c>
      <c r="AT242" s="13">
        <f t="shared" si="5"/>
        <v>0</v>
      </c>
      <c r="AU242" s="182">
        <f t="shared" si="18"/>
        <v>0</v>
      </c>
      <c r="AV242" s="136">
        <f t="shared" si="6"/>
        <v>0</v>
      </c>
      <c r="AW242" s="15">
        <f t="shared" si="19"/>
        <v>0</v>
      </c>
      <c r="AX242" s="183">
        <f t="shared" si="20"/>
        <v>0</v>
      </c>
      <c r="AY242" s="388"/>
      <c r="AZ242" s="388"/>
      <c r="BA242" s="388"/>
    </row>
    <row r="243" spans="1:53" x14ac:dyDescent="0.3">
      <c r="A243" s="71"/>
      <c r="B243" s="11" t="str">
        <f>IF(A243="","",VLOOKUP(A243,'II.Distribution of grant'!$A$6:$E$45,2,FALSE))</f>
        <v/>
      </c>
      <c r="C243" s="11" t="str">
        <f>IF(A243="","",VLOOKUP(A243,'II.Distribution of grant'!$A$6:$E$45,4,FALSE))</f>
        <v/>
      </c>
      <c r="D243" s="11" t="str">
        <f>IF(A243=""," ",VLOOKUP(C243,'Ceiling - Project impl.'!$A$1:$F$202,2,FALSE))</f>
        <v xml:space="preserve"> </v>
      </c>
      <c r="E243" s="6"/>
      <c r="F243" s="6"/>
      <c r="G243" s="6"/>
      <c r="H243" s="12" t="str">
        <f>IF(G243=""," ",VLOOKUP(C243,'Ceiling - Project impl.'!$A$1:$F$202,3,FALSE))</f>
        <v xml:space="preserve"> </v>
      </c>
      <c r="I243" s="13">
        <f t="shared" si="7"/>
        <v>0</v>
      </c>
      <c r="J243" s="14"/>
      <c r="K243" s="6"/>
      <c r="L243" s="12" t="str">
        <f>IF(K243=""," ",VLOOKUP(C243,'Ceiling - Project impl.'!$A$1:$F$202,4,FALSE))</f>
        <v xml:space="preserve"> </v>
      </c>
      <c r="M243" s="13">
        <f t="shared" si="8"/>
        <v>0</v>
      </c>
      <c r="N243" s="14"/>
      <c r="O243" s="6"/>
      <c r="P243" s="12" t="str">
        <f>IF(O243=""," ",VLOOKUP(C243,'Ceiling - Project impl.'!$A$1:$F$202,5,FALSE))</f>
        <v xml:space="preserve"> </v>
      </c>
      <c r="Q243" s="13">
        <f t="shared" si="9"/>
        <v>0</v>
      </c>
      <c r="R243" s="14"/>
      <c r="S243" s="6"/>
      <c r="T243" s="12" t="str">
        <f>IF(S243=""," ",VLOOKUP(C243,'Ceiling - Project impl.'!$A$1:$F$202,6,FALSE))</f>
        <v xml:space="preserve"> </v>
      </c>
      <c r="U243" s="13">
        <f t="shared" si="10"/>
        <v>0</v>
      </c>
      <c r="V243" s="136">
        <f t="shared" si="11"/>
        <v>0</v>
      </c>
      <c r="W243" s="15">
        <f t="shared" si="12"/>
        <v>0</v>
      </c>
      <c r="Y243" s="6">
        <f t="shared" si="13"/>
        <v>0</v>
      </c>
      <c r="Z243" s="163"/>
      <c r="AA243" s="12" t="str">
        <f>IF(G243=""," ",VLOOKUP(C243,'Ceiling - Project impl.'!$A$1:$F$202,3,FALSE))</f>
        <v xml:space="preserve"> </v>
      </c>
      <c r="AB243" s="13">
        <f t="shared" si="0"/>
        <v>0</v>
      </c>
      <c r="AC243" s="182">
        <f t="shared" si="14"/>
        <v>0</v>
      </c>
      <c r="AD243" s="14"/>
      <c r="AE243" s="6">
        <f t="shared" si="1"/>
        <v>0</v>
      </c>
      <c r="AF243" s="163"/>
      <c r="AG243" s="12" t="str">
        <f>IF(K243=""," ",VLOOKUP(C243,'Ceiling - Project impl.'!$A$1:$F$202,4,FALSE))</f>
        <v xml:space="preserve"> </v>
      </c>
      <c r="AH243" s="13">
        <f t="shared" si="15"/>
        <v>0</v>
      </c>
      <c r="AI243" s="182">
        <f t="shared" si="16"/>
        <v>0</v>
      </c>
      <c r="AJ243" s="14"/>
      <c r="AK243" s="6">
        <f t="shared" si="2"/>
        <v>0</v>
      </c>
      <c r="AL243" s="163"/>
      <c r="AM243" s="12" t="str">
        <f>IF(O243=""," ",VLOOKUP(C243,'Ceiling - Project impl.'!$A$1:$F$202,5,FALSE))</f>
        <v xml:space="preserve"> </v>
      </c>
      <c r="AN243" s="13">
        <f t="shared" si="3"/>
        <v>0</v>
      </c>
      <c r="AO243" s="182">
        <f t="shared" si="17"/>
        <v>0</v>
      </c>
      <c r="AP243" s="14"/>
      <c r="AQ243" s="6">
        <f t="shared" si="4"/>
        <v>0</v>
      </c>
      <c r="AR243" s="163"/>
      <c r="AS243" s="12" t="str">
        <f>IF(S243=""," ",VLOOKUP(C243,'Ceiling - Project impl.'!$A$1:$F$202,6,FALSE))</f>
        <v xml:space="preserve"> </v>
      </c>
      <c r="AT243" s="13">
        <f t="shared" si="5"/>
        <v>0</v>
      </c>
      <c r="AU243" s="182">
        <f t="shared" si="18"/>
        <v>0</v>
      </c>
      <c r="AV243" s="136">
        <f t="shared" si="6"/>
        <v>0</v>
      </c>
      <c r="AW243" s="15">
        <f t="shared" si="19"/>
        <v>0</v>
      </c>
      <c r="AX243" s="183">
        <f t="shared" si="20"/>
        <v>0</v>
      </c>
      <c r="AY243" s="388"/>
      <c r="AZ243" s="388"/>
      <c r="BA243" s="388"/>
    </row>
    <row r="244" spans="1:53" x14ac:dyDescent="0.3">
      <c r="A244" s="71"/>
      <c r="B244" s="11" t="str">
        <f>IF(A244="","",VLOOKUP(A244,'II.Distribution of grant'!$A$6:$E$45,2,FALSE))</f>
        <v/>
      </c>
      <c r="C244" s="11" t="str">
        <f>IF(A244="","",VLOOKUP(A244,'II.Distribution of grant'!$A$6:$E$45,4,FALSE))</f>
        <v/>
      </c>
      <c r="D244" s="11" t="str">
        <f>IF(A244=""," ",VLOOKUP(C244,'Ceiling - Project impl.'!$A$1:$F$202,2,FALSE))</f>
        <v xml:space="preserve"> </v>
      </c>
      <c r="E244" s="6"/>
      <c r="F244" s="6"/>
      <c r="G244" s="6"/>
      <c r="H244" s="12" t="str">
        <f>IF(G244=""," ",VLOOKUP(C244,'Ceiling - Project impl.'!$A$1:$F$202,3,FALSE))</f>
        <v xml:space="preserve"> </v>
      </c>
      <c r="I244" s="13">
        <f t="shared" si="7"/>
        <v>0</v>
      </c>
      <c r="J244" s="14"/>
      <c r="K244" s="6"/>
      <c r="L244" s="12" t="str">
        <f>IF(K244=""," ",VLOOKUP(C244,'Ceiling - Project impl.'!$A$1:$F$202,4,FALSE))</f>
        <v xml:space="preserve"> </v>
      </c>
      <c r="M244" s="13">
        <f t="shared" si="8"/>
        <v>0</v>
      </c>
      <c r="N244" s="14"/>
      <c r="O244" s="6"/>
      <c r="P244" s="12" t="str">
        <f>IF(O244=""," ",VLOOKUP(C244,'Ceiling - Project impl.'!$A$1:$F$202,5,FALSE))</f>
        <v xml:space="preserve"> </v>
      </c>
      <c r="Q244" s="13">
        <f t="shared" si="9"/>
        <v>0</v>
      </c>
      <c r="R244" s="14"/>
      <c r="S244" s="6"/>
      <c r="T244" s="12" t="str">
        <f>IF(S244=""," ",VLOOKUP(C244,'Ceiling - Project impl.'!$A$1:$F$202,6,FALSE))</f>
        <v xml:space="preserve"> </v>
      </c>
      <c r="U244" s="13">
        <f t="shared" si="10"/>
        <v>0</v>
      </c>
      <c r="V244" s="136">
        <f t="shared" si="11"/>
        <v>0</v>
      </c>
      <c r="W244" s="15">
        <f t="shared" si="12"/>
        <v>0</v>
      </c>
      <c r="Y244" s="6">
        <f t="shared" si="13"/>
        <v>0</v>
      </c>
      <c r="Z244" s="163"/>
      <c r="AA244" s="12" t="str">
        <f>IF(G244=""," ",VLOOKUP(C244,'Ceiling - Project impl.'!$A$1:$F$202,3,FALSE))</f>
        <v xml:space="preserve"> </v>
      </c>
      <c r="AB244" s="13">
        <f t="shared" si="0"/>
        <v>0</v>
      </c>
      <c r="AC244" s="182">
        <f t="shared" si="14"/>
        <v>0</v>
      </c>
      <c r="AD244" s="14"/>
      <c r="AE244" s="6">
        <f t="shared" si="1"/>
        <v>0</v>
      </c>
      <c r="AF244" s="163"/>
      <c r="AG244" s="12" t="str">
        <f>IF(K244=""," ",VLOOKUP(C244,'Ceiling - Project impl.'!$A$1:$F$202,4,FALSE))</f>
        <v xml:space="preserve"> </v>
      </c>
      <c r="AH244" s="13">
        <f t="shared" si="15"/>
        <v>0</v>
      </c>
      <c r="AI244" s="182">
        <f t="shared" si="16"/>
        <v>0</v>
      </c>
      <c r="AJ244" s="14"/>
      <c r="AK244" s="6">
        <f t="shared" si="2"/>
        <v>0</v>
      </c>
      <c r="AL244" s="163"/>
      <c r="AM244" s="12" t="str">
        <f>IF(O244=""," ",VLOOKUP(C244,'Ceiling - Project impl.'!$A$1:$F$202,5,FALSE))</f>
        <v xml:space="preserve"> </v>
      </c>
      <c r="AN244" s="13">
        <f t="shared" si="3"/>
        <v>0</v>
      </c>
      <c r="AO244" s="182">
        <f t="shared" si="17"/>
        <v>0</v>
      </c>
      <c r="AP244" s="14"/>
      <c r="AQ244" s="6">
        <f t="shared" si="4"/>
        <v>0</v>
      </c>
      <c r="AR244" s="163"/>
      <c r="AS244" s="12" t="str">
        <f>IF(S244=""," ",VLOOKUP(C244,'Ceiling - Project impl.'!$A$1:$F$202,6,FALSE))</f>
        <v xml:space="preserve"> </v>
      </c>
      <c r="AT244" s="13">
        <f t="shared" si="5"/>
        <v>0</v>
      </c>
      <c r="AU244" s="182">
        <f t="shared" si="18"/>
        <v>0</v>
      </c>
      <c r="AV244" s="136">
        <f t="shared" si="6"/>
        <v>0</v>
      </c>
      <c r="AW244" s="15">
        <f t="shared" si="19"/>
        <v>0</v>
      </c>
      <c r="AX244" s="183">
        <f t="shared" si="20"/>
        <v>0</v>
      </c>
      <c r="AY244" s="388"/>
      <c r="AZ244" s="388"/>
      <c r="BA244" s="388"/>
    </row>
    <row r="245" spans="1:53" x14ac:dyDescent="0.3">
      <c r="A245" s="71"/>
      <c r="B245" s="11" t="str">
        <f>IF(A245="","",VLOOKUP(A245,'II.Distribution of grant'!$A$6:$E$45,2,FALSE))</f>
        <v/>
      </c>
      <c r="C245" s="11" t="str">
        <f>IF(A245="","",VLOOKUP(A245,'II.Distribution of grant'!$A$6:$E$45,4,FALSE))</f>
        <v/>
      </c>
      <c r="D245" s="11" t="str">
        <f>IF(A245=""," ",VLOOKUP(C245,'Ceiling - Project impl.'!$A$1:$F$202,2,FALSE))</f>
        <v xml:space="preserve"> </v>
      </c>
      <c r="E245" s="6"/>
      <c r="F245" s="6"/>
      <c r="G245" s="6"/>
      <c r="H245" s="12" t="str">
        <f>IF(G245=""," ",VLOOKUP(C245,'Ceiling - Project impl.'!$A$1:$F$202,3,FALSE))</f>
        <v xml:space="preserve"> </v>
      </c>
      <c r="I245" s="13">
        <f t="shared" si="7"/>
        <v>0</v>
      </c>
      <c r="J245" s="14"/>
      <c r="K245" s="6"/>
      <c r="L245" s="12" t="str">
        <f>IF(K245=""," ",VLOOKUP(C245,'Ceiling - Project impl.'!$A$1:$F$202,4,FALSE))</f>
        <v xml:space="preserve"> </v>
      </c>
      <c r="M245" s="13">
        <f t="shared" si="8"/>
        <v>0</v>
      </c>
      <c r="N245" s="14"/>
      <c r="O245" s="6"/>
      <c r="P245" s="12" t="str">
        <f>IF(O245=""," ",VLOOKUP(C245,'Ceiling - Project impl.'!$A$1:$F$202,5,FALSE))</f>
        <v xml:space="preserve"> </v>
      </c>
      <c r="Q245" s="13">
        <f t="shared" si="9"/>
        <v>0</v>
      </c>
      <c r="R245" s="14"/>
      <c r="S245" s="6"/>
      <c r="T245" s="12" t="str">
        <f>IF(S245=""," ",VLOOKUP(C245,'Ceiling - Project impl.'!$A$1:$F$202,6,FALSE))</f>
        <v xml:space="preserve"> </v>
      </c>
      <c r="U245" s="13">
        <f t="shared" si="10"/>
        <v>0</v>
      </c>
      <c r="V245" s="136">
        <f t="shared" si="11"/>
        <v>0</v>
      </c>
      <c r="W245" s="15">
        <f t="shared" si="12"/>
        <v>0</v>
      </c>
      <c r="Y245" s="6">
        <f t="shared" si="13"/>
        <v>0</v>
      </c>
      <c r="Z245" s="163"/>
      <c r="AA245" s="12" t="str">
        <f>IF(G245=""," ",VLOOKUP(C245,'Ceiling - Project impl.'!$A$1:$F$202,3,FALSE))</f>
        <v xml:space="preserve"> </v>
      </c>
      <c r="AB245" s="13">
        <f t="shared" si="0"/>
        <v>0</v>
      </c>
      <c r="AC245" s="182">
        <f t="shared" si="14"/>
        <v>0</v>
      </c>
      <c r="AD245" s="14"/>
      <c r="AE245" s="6">
        <f t="shared" si="1"/>
        <v>0</v>
      </c>
      <c r="AF245" s="163"/>
      <c r="AG245" s="12" t="str">
        <f>IF(K245=""," ",VLOOKUP(C245,'Ceiling - Project impl.'!$A$1:$F$202,4,FALSE))</f>
        <v xml:space="preserve"> </v>
      </c>
      <c r="AH245" s="13">
        <f t="shared" si="15"/>
        <v>0</v>
      </c>
      <c r="AI245" s="182">
        <f t="shared" si="16"/>
        <v>0</v>
      </c>
      <c r="AJ245" s="14"/>
      <c r="AK245" s="6">
        <f t="shared" si="2"/>
        <v>0</v>
      </c>
      <c r="AL245" s="163"/>
      <c r="AM245" s="12" t="str">
        <f>IF(O245=""," ",VLOOKUP(C245,'Ceiling - Project impl.'!$A$1:$F$202,5,FALSE))</f>
        <v xml:space="preserve"> </v>
      </c>
      <c r="AN245" s="13">
        <f t="shared" si="3"/>
        <v>0</v>
      </c>
      <c r="AO245" s="182">
        <f t="shared" si="17"/>
        <v>0</v>
      </c>
      <c r="AP245" s="14"/>
      <c r="AQ245" s="6">
        <f t="shared" si="4"/>
        <v>0</v>
      </c>
      <c r="AR245" s="163"/>
      <c r="AS245" s="12" t="str">
        <f>IF(S245=""," ",VLOOKUP(C245,'Ceiling - Project impl.'!$A$1:$F$202,6,FALSE))</f>
        <v xml:space="preserve"> </v>
      </c>
      <c r="AT245" s="13">
        <f t="shared" si="5"/>
        <v>0</v>
      </c>
      <c r="AU245" s="182">
        <f t="shared" si="18"/>
        <v>0</v>
      </c>
      <c r="AV245" s="136">
        <f t="shared" si="6"/>
        <v>0</v>
      </c>
      <c r="AW245" s="15">
        <f t="shared" si="19"/>
        <v>0</v>
      </c>
      <c r="AX245" s="183">
        <f t="shared" si="20"/>
        <v>0</v>
      </c>
      <c r="AY245" s="388"/>
      <c r="AZ245" s="388"/>
      <c r="BA245" s="388"/>
    </row>
    <row r="246" spans="1:53" x14ac:dyDescent="0.3">
      <c r="A246" s="71"/>
      <c r="B246" s="11" t="str">
        <f>IF(A246="","",VLOOKUP(A246,'II.Distribution of grant'!$A$6:$E$45,2,FALSE))</f>
        <v/>
      </c>
      <c r="C246" s="11" t="str">
        <f>IF(A246="","",VLOOKUP(A246,'II.Distribution of grant'!$A$6:$E$45,4,FALSE))</f>
        <v/>
      </c>
      <c r="D246" s="11" t="str">
        <f>IF(A246=""," ",VLOOKUP(C246,'Ceiling - Project impl.'!$A$1:$F$202,2,FALSE))</f>
        <v xml:space="preserve"> </v>
      </c>
      <c r="E246" s="6"/>
      <c r="F246" s="6"/>
      <c r="G246" s="6"/>
      <c r="H246" s="12" t="str">
        <f>IF(G246=""," ",VLOOKUP(C246,'Ceiling - Project impl.'!$A$1:$F$202,3,FALSE))</f>
        <v xml:space="preserve"> </v>
      </c>
      <c r="I246" s="13">
        <f t="shared" si="7"/>
        <v>0</v>
      </c>
      <c r="J246" s="14"/>
      <c r="K246" s="6"/>
      <c r="L246" s="12" t="str">
        <f>IF(K246=""," ",VLOOKUP(C246,'Ceiling - Project impl.'!$A$1:$F$202,4,FALSE))</f>
        <v xml:space="preserve"> </v>
      </c>
      <c r="M246" s="13">
        <f t="shared" si="8"/>
        <v>0</v>
      </c>
      <c r="N246" s="14"/>
      <c r="O246" s="6"/>
      <c r="P246" s="12" t="str">
        <f>IF(O246=""," ",VLOOKUP(C246,'Ceiling - Project impl.'!$A$1:$F$202,5,FALSE))</f>
        <v xml:space="preserve"> </v>
      </c>
      <c r="Q246" s="13">
        <f t="shared" si="9"/>
        <v>0</v>
      </c>
      <c r="R246" s="14"/>
      <c r="S246" s="6"/>
      <c r="T246" s="12" t="str">
        <f>IF(S246=""," ",VLOOKUP(C246,'Ceiling - Project impl.'!$A$1:$F$202,6,FALSE))</f>
        <v xml:space="preserve"> </v>
      </c>
      <c r="U246" s="13">
        <f t="shared" si="10"/>
        <v>0</v>
      </c>
      <c r="V246" s="136">
        <f t="shared" si="11"/>
        <v>0</v>
      </c>
      <c r="W246" s="15">
        <f t="shared" si="12"/>
        <v>0</v>
      </c>
      <c r="Y246" s="6">
        <f t="shared" si="13"/>
        <v>0</v>
      </c>
      <c r="Z246" s="163"/>
      <c r="AA246" s="12" t="str">
        <f>IF(G246=""," ",VLOOKUP(C246,'Ceiling - Project impl.'!$A$1:$F$202,3,FALSE))</f>
        <v xml:space="preserve"> </v>
      </c>
      <c r="AB246" s="13">
        <f t="shared" si="0"/>
        <v>0</v>
      </c>
      <c r="AC246" s="182">
        <f t="shared" si="14"/>
        <v>0</v>
      </c>
      <c r="AD246" s="14"/>
      <c r="AE246" s="6">
        <f t="shared" si="1"/>
        <v>0</v>
      </c>
      <c r="AF246" s="163"/>
      <c r="AG246" s="12" t="str">
        <f>IF(K246=""," ",VLOOKUP(C246,'Ceiling - Project impl.'!$A$1:$F$202,4,FALSE))</f>
        <v xml:space="preserve"> </v>
      </c>
      <c r="AH246" s="13">
        <f t="shared" si="15"/>
        <v>0</v>
      </c>
      <c r="AI246" s="182">
        <f t="shared" si="16"/>
        <v>0</v>
      </c>
      <c r="AJ246" s="14"/>
      <c r="AK246" s="6">
        <f t="shared" si="2"/>
        <v>0</v>
      </c>
      <c r="AL246" s="163"/>
      <c r="AM246" s="12" t="str">
        <f>IF(O246=""," ",VLOOKUP(C246,'Ceiling - Project impl.'!$A$1:$F$202,5,FALSE))</f>
        <v xml:space="preserve"> </v>
      </c>
      <c r="AN246" s="13">
        <f t="shared" si="3"/>
        <v>0</v>
      </c>
      <c r="AO246" s="182">
        <f t="shared" si="17"/>
        <v>0</v>
      </c>
      <c r="AP246" s="14"/>
      <c r="AQ246" s="6">
        <f t="shared" si="4"/>
        <v>0</v>
      </c>
      <c r="AR246" s="163"/>
      <c r="AS246" s="12" t="str">
        <f>IF(S246=""," ",VLOOKUP(C246,'Ceiling - Project impl.'!$A$1:$F$202,6,FALSE))</f>
        <v xml:space="preserve"> </v>
      </c>
      <c r="AT246" s="13">
        <f t="shared" si="5"/>
        <v>0</v>
      </c>
      <c r="AU246" s="182">
        <f t="shared" si="18"/>
        <v>0</v>
      </c>
      <c r="AV246" s="136">
        <f t="shared" si="6"/>
        <v>0</v>
      </c>
      <c r="AW246" s="15">
        <f t="shared" si="19"/>
        <v>0</v>
      </c>
      <c r="AX246" s="183">
        <f t="shared" si="20"/>
        <v>0</v>
      </c>
      <c r="AY246" s="388"/>
      <c r="AZ246" s="388"/>
      <c r="BA246" s="388"/>
    </row>
    <row r="247" spans="1:53" x14ac:dyDescent="0.3">
      <c r="A247" s="71"/>
      <c r="B247" s="11" t="str">
        <f>IF(A247="","",VLOOKUP(A247,'II.Distribution of grant'!$A$6:$E$45,2,FALSE))</f>
        <v/>
      </c>
      <c r="C247" s="11" t="str">
        <f>IF(A247="","",VLOOKUP(A247,'II.Distribution of grant'!$A$6:$E$45,4,FALSE))</f>
        <v/>
      </c>
      <c r="D247" s="11" t="str">
        <f>IF(A247=""," ",VLOOKUP(C247,'Ceiling - Project impl.'!$A$1:$F$202,2,FALSE))</f>
        <v xml:space="preserve"> </v>
      </c>
      <c r="E247" s="6"/>
      <c r="F247" s="6"/>
      <c r="G247" s="6"/>
      <c r="H247" s="12" t="str">
        <f>IF(G247=""," ",VLOOKUP(C247,'Ceiling - Project impl.'!$A$1:$F$202,3,FALSE))</f>
        <v xml:space="preserve"> </v>
      </c>
      <c r="I247" s="13">
        <f t="shared" si="7"/>
        <v>0</v>
      </c>
      <c r="J247" s="14"/>
      <c r="K247" s="6"/>
      <c r="L247" s="12" t="str">
        <f>IF(K247=""," ",VLOOKUP(C247,'Ceiling - Project impl.'!$A$1:$F$202,4,FALSE))</f>
        <v xml:space="preserve"> </v>
      </c>
      <c r="M247" s="13">
        <f t="shared" si="8"/>
        <v>0</v>
      </c>
      <c r="N247" s="14"/>
      <c r="O247" s="6"/>
      <c r="P247" s="12" t="str">
        <f>IF(O247=""," ",VLOOKUP(C247,'Ceiling - Project impl.'!$A$1:$F$202,5,FALSE))</f>
        <v xml:space="preserve"> </v>
      </c>
      <c r="Q247" s="13">
        <f t="shared" si="9"/>
        <v>0</v>
      </c>
      <c r="R247" s="14"/>
      <c r="S247" s="6"/>
      <c r="T247" s="12" t="str">
        <f>IF(S247=""," ",VLOOKUP(C247,'Ceiling - Project impl.'!$A$1:$F$202,6,FALSE))</f>
        <v xml:space="preserve"> </v>
      </c>
      <c r="U247" s="13">
        <f t="shared" si="10"/>
        <v>0</v>
      </c>
      <c r="V247" s="136">
        <f t="shared" si="11"/>
        <v>0</v>
      </c>
      <c r="W247" s="15">
        <f t="shared" si="12"/>
        <v>0</v>
      </c>
      <c r="Y247" s="6">
        <f t="shared" si="13"/>
        <v>0</v>
      </c>
      <c r="Z247" s="163"/>
      <c r="AA247" s="12" t="str">
        <f>IF(G247=""," ",VLOOKUP(C247,'Ceiling - Project impl.'!$A$1:$F$202,3,FALSE))</f>
        <v xml:space="preserve"> </v>
      </c>
      <c r="AB247" s="13">
        <f t="shared" si="0"/>
        <v>0</v>
      </c>
      <c r="AC247" s="182">
        <f t="shared" si="14"/>
        <v>0</v>
      </c>
      <c r="AD247" s="14"/>
      <c r="AE247" s="6">
        <f t="shared" si="1"/>
        <v>0</v>
      </c>
      <c r="AF247" s="163"/>
      <c r="AG247" s="12" t="str">
        <f>IF(K247=""," ",VLOOKUP(C247,'Ceiling - Project impl.'!$A$1:$F$202,4,FALSE))</f>
        <v xml:space="preserve"> </v>
      </c>
      <c r="AH247" s="13">
        <f t="shared" si="15"/>
        <v>0</v>
      </c>
      <c r="AI247" s="182">
        <f t="shared" si="16"/>
        <v>0</v>
      </c>
      <c r="AJ247" s="14"/>
      <c r="AK247" s="6">
        <f t="shared" si="2"/>
        <v>0</v>
      </c>
      <c r="AL247" s="163"/>
      <c r="AM247" s="12" t="str">
        <f>IF(O247=""," ",VLOOKUP(C247,'Ceiling - Project impl.'!$A$1:$F$202,5,FALSE))</f>
        <v xml:space="preserve"> </v>
      </c>
      <c r="AN247" s="13">
        <f t="shared" si="3"/>
        <v>0</v>
      </c>
      <c r="AO247" s="182">
        <f t="shared" si="17"/>
        <v>0</v>
      </c>
      <c r="AP247" s="14"/>
      <c r="AQ247" s="6">
        <f t="shared" si="4"/>
        <v>0</v>
      </c>
      <c r="AR247" s="163"/>
      <c r="AS247" s="12" t="str">
        <f>IF(S247=""," ",VLOOKUP(C247,'Ceiling - Project impl.'!$A$1:$F$202,6,FALSE))</f>
        <v xml:space="preserve"> </v>
      </c>
      <c r="AT247" s="13">
        <f t="shared" si="5"/>
        <v>0</v>
      </c>
      <c r="AU247" s="182">
        <f t="shared" si="18"/>
        <v>0</v>
      </c>
      <c r="AV247" s="136">
        <f t="shared" si="6"/>
        <v>0</v>
      </c>
      <c r="AW247" s="15">
        <f t="shared" si="19"/>
        <v>0</v>
      </c>
      <c r="AX247" s="183">
        <f t="shared" si="20"/>
        <v>0</v>
      </c>
      <c r="AY247" s="388"/>
      <c r="AZ247" s="388"/>
      <c r="BA247" s="388"/>
    </row>
    <row r="248" spans="1:53" x14ac:dyDescent="0.3">
      <c r="A248" s="71"/>
      <c r="B248" s="11" t="str">
        <f>IF(A248="","",VLOOKUP(A248,'II.Distribution of grant'!$A$6:$E$45,2,FALSE))</f>
        <v/>
      </c>
      <c r="C248" s="11" t="str">
        <f>IF(A248="","",VLOOKUP(A248,'II.Distribution of grant'!$A$6:$E$45,4,FALSE))</f>
        <v/>
      </c>
      <c r="D248" s="11" t="str">
        <f>IF(A248=""," ",VLOOKUP(C248,'Ceiling - Project impl.'!$A$1:$F$202,2,FALSE))</f>
        <v xml:space="preserve"> </v>
      </c>
      <c r="E248" s="6"/>
      <c r="F248" s="6"/>
      <c r="G248" s="6"/>
      <c r="H248" s="12" t="str">
        <f>IF(G248=""," ",VLOOKUP(C248,'Ceiling - Project impl.'!$A$1:$F$202,3,FALSE))</f>
        <v xml:space="preserve"> </v>
      </c>
      <c r="I248" s="13">
        <f t="shared" si="7"/>
        <v>0</v>
      </c>
      <c r="J248" s="14"/>
      <c r="K248" s="6"/>
      <c r="L248" s="12" t="str">
        <f>IF(K248=""," ",VLOOKUP(C248,'Ceiling - Project impl.'!$A$1:$F$202,4,FALSE))</f>
        <v xml:space="preserve"> </v>
      </c>
      <c r="M248" s="13">
        <f t="shared" si="8"/>
        <v>0</v>
      </c>
      <c r="N248" s="14"/>
      <c r="O248" s="6"/>
      <c r="P248" s="12" t="str">
        <f>IF(O248=""," ",VLOOKUP(C248,'Ceiling - Project impl.'!$A$1:$F$202,5,FALSE))</f>
        <v xml:space="preserve"> </v>
      </c>
      <c r="Q248" s="13">
        <f t="shared" si="9"/>
        <v>0</v>
      </c>
      <c r="R248" s="14"/>
      <c r="S248" s="6"/>
      <c r="T248" s="12" t="str">
        <f>IF(S248=""," ",VLOOKUP(C248,'Ceiling - Project impl.'!$A$1:$F$202,6,FALSE))</f>
        <v xml:space="preserve"> </v>
      </c>
      <c r="U248" s="13">
        <f t="shared" si="10"/>
        <v>0</v>
      </c>
      <c r="V248" s="136">
        <f t="shared" si="11"/>
        <v>0</v>
      </c>
      <c r="W248" s="15">
        <f t="shared" si="12"/>
        <v>0</v>
      </c>
      <c r="Y248" s="6">
        <f t="shared" si="13"/>
        <v>0</v>
      </c>
      <c r="Z248" s="163"/>
      <c r="AA248" s="12" t="str">
        <f>IF(G248=""," ",VLOOKUP(C248,'Ceiling - Project impl.'!$A$1:$F$202,3,FALSE))</f>
        <v xml:space="preserve"> </v>
      </c>
      <c r="AB248" s="13">
        <f t="shared" si="0"/>
        <v>0</v>
      </c>
      <c r="AC248" s="182">
        <f t="shared" si="14"/>
        <v>0</v>
      </c>
      <c r="AD248" s="14"/>
      <c r="AE248" s="6">
        <f t="shared" si="1"/>
        <v>0</v>
      </c>
      <c r="AF248" s="163"/>
      <c r="AG248" s="12" t="str">
        <f>IF(K248=""," ",VLOOKUP(C248,'Ceiling - Project impl.'!$A$1:$F$202,4,FALSE))</f>
        <v xml:space="preserve"> </v>
      </c>
      <c r="AH248" s="13">
        <f t="shared" si="15"/>
        <v>0</v>
      </c>
      <c r="AI248" s="182">
        <f t="shared" si="16"/>
        <v>0</v>
      </c>
      <c r="AJ248" s="14"/>
      <c r="AK248" s="6">
        <f t="shared" si="2"/>
        <v>0</v>
      </c>
      <c r="AL248" s="163"/>
      <c r="AM248" s="12" t="str">
        <f>IF(O248=""," ",VLOOKUP(C248,'Ceiling - Project impl.'!$A$1:$F$202,5,FALSE))</f>
        <v xml:space="preserve"> </v>
      </c>
      <c r="AN248" s="13">
        <f t="shared" si="3"/>
        <v>0</v>
      </c>
      <c r="AO248" s="182">
        <f t="shared" si="17"/>
        <v>0</v>
      </c>
      <c r="AP248" s="14"/>
      <c r="AQ248" s="6">
        <f t="shared" si="4"/>
        <v>0</v>
      </c>
      <c r="AR248" s="163"/>
      <c r="AS248" s="12" t="str">
        <f>IF(S248=""," ",VLOOKUP(C248,'Ceiling - Project impl.'!$A$1:$F$202,6,FALSE))</f>
        <v xml:space="preserve"> </v>
      </c>
      <c r="AT248" s="13">
        <f t="shared" si="5"/>
        <v>0</v>
      </c>
      <c r="AU248" s="182">
        <f t="shared" si="18"/>
        <v>0</v>
      </c>
      <c r="AV248" s="136">
        <f t="shared" si="6"/>
        <v>0</v>
      </c>
      <c r="AW248" s="15">
        <f t="shared" si="19"/>
        <v>0</v>
      </c>
      <c r="AX248" s="183">
        <f t="shared" si="20"/>
        <v>0</v>
      </c>
      <c r="AY248" s="388"/>
      <c r="AZ248" s="388"/>
      <c r="BA248" s="388"/>
    </row>
    <row r="249" spans="1:53" x14ac:dyDescent="0.3">
      <c r="A249" s="71"/>
      <c r="B249" s="11" t="str">
        <f>IF(A249="","",VLOOKUP(A249,'II.Distribution of grant'!$A$6:$E$45,2,FALSE))</f>
        <v/>
      </c>
      <c r="C249" s="11" t="str">
        <f>IF(A249="","",VLOOKUP(A249,'II.Distribution of grant'!$A$6:$E$45,4,FALSE))</f>
        <v/>
      </c>
      <c r="D249" s="11" t="str">
        <f>IF(A249=""," ",VLOOKUP(C249,'Ceiling - Project impl.'!$A$1:$F$202,2,FALSE))</f>
        <v xml:space="preserve"> </v>
      </c>
      <c r="E249" s="6"/>
      <c r="F249" s="6"/>
      <c r="G249" s="6"/>
      <c r="H249" s="12" t="str">
        <f>IF(G249=""," ",VLOOKUP(C249,'Ceiling - Project impl.'!$A$1:$F$202,3,FALSE))</f>
        <v xml:space="preserve"> </v>
      </c>
      <c r="I249" s="13">
        <f t="shared" si="7"/>
        <v>0</v>
      </c>
      <c r="J249" s="14"/>
      <c r="K249" s="6"/>
      <c r="L249" s="12" t="str">
        <f>IF(K249=""," ",VLOOKUP(C249,'Ceiling - Project impl.'!$A$1:$F$202,4,FALSE))</f>
        <v xml:space="preserve"> </v>
      </c>
      <c r="M249" s="13">
        <f t="shared" si="8"/>
        <v>0</v>
      </c>
      <c r="N249" s="14"/>
      <c r="O249" s="6"/>
      <c r="P249" s="12" t="str">
        <f>IF(O249=""," ",VLOOKUP(C249,'Ceiling - Project impl.'!$A$1:$F$202,5,FALSE))</f>
        <v xml:space="preserve"> </v>
      </c>
      <c r="Q249" s="13">
        <f t="shared" si="9"/>
        <v>0</v>
      </c>
      <c r="R249" s="14"/>
      <c r="S249" s="6"/>
      <c r="T249" s="12" t="str">
        <f>IF(S249=""," ",VLOOKUP(C249,'Ceiling - Project impl.'!$A$1:$F$202,6,FALSE))</f>
        <v xml:space="preserve"> </v>
      </c>
      <c r="U249" s="13">
        <f t="shared" si="10"/>
        <v>0</v>
      </c>
      <c r="V249" s="136">
        <f t="shared" si="11"/>
        <v>0</v>
      </c>
      <c r="W249" s="15">
        <f t="shared" si="12"/>
        <v>0</v>
      </c>
      <c r="Y249" s="6">
        <f t="shared" si="13"/>
        <v>0</v>
      </c>
      <c r="Z249" s="163"/>
      <c r="AA249" s="12" t="str">
        <f>IF(G249=""," ",VLOOKUP(C249,'Ceiling - Project impl.'!$A$1:$F$202,3,FALSE))</f>
        <v xml:space="preserve"> </v>
      </c>
      <c r="AB249" s="13">
        <f t="shared" si="0"/>
        <v>0</v>
      </c>
      <c r="AC249" s="182">
        <f t="shared" si="14"/>
        <v>0</v>
      </c>
      <c r="AD249" s="14"/>
      <c r="AE249" s="6">
        <f t="shared" si="1"/>
        <v>0</v>
      </c>
      <c r="AF249" s="163"/>
      <c r="AG249" s="12" t="str">
        <f>IF(K249=""," ",VLOOKUP(C249,'Ceiling - Project impl.'!$A$1:$F$202,4,FALSE))</f>
        <v xml:space="preserve"> </v>
      </c>
      <c r="AH249" s="13">
        <f t="shared" si="15"/>
        <v>0</v>
      </c>
      <c r="AI249" s="182">
        <f t="shared" si="16"/>
        <v>0</v>
      </c>
      <c r="AJ249" s="14"/>
      <c r="AK249" s="6">
        <f t="shared" si="2"/>
        <v>0</v>
      </c>
      <c r="AL249" s="163"/>
      <c r="AM249" s="12" t="str">
        <f>IF(O249=""," ",VLOOKUP(C249,'Ceiling - Project impl.'!$A$1:$F$202,5,FALSE))</f>
        <v xml:space="preserve"> </v>
      </c>
      <c r="AN249" s="13">
        <f t="shared" si="3"/>
        <v>0</v>
      </c>
      <c r="AO249" s="182">
        <f t="shared" si="17"/>
        <v>0</v>
      </c>
      <c r="AP249" s="14"/>
      <c r="AQ249" s="6">
        <f t="shared" si="4"/>
        <v>0</v>
      </c>
      <c r="AR249" s="163"/>
      <c r="AS249" s="12" t="str">
        <f>IF(S249=""," ",VLOOKUP(C249,'Ceiling - Project impl.'!$A$1:$F$202,6,FALSE))</f>
        <v xml:space="preserve"> </v>
      </c>
      <c r="AT249" s="13">
        <f t="shared" si="5"/>
        <v>0</v>
      </c>
      <c r="AU249" s="182">
        <f t="shared" si="18"/>
        <v>0</v>
      </c>
      <c r="AV249" s="136">
        <f t="shared" si="6"/>
        <v>0</v>
      </c>
      <c r="AW249" s="15">
        <f t="shared" si="19"/>
        <v>0</v>
      </c>
      <c r="AX249" s="183">
        <f t="shared" si="20"/>
        <v>0</v>
      </c>
      <c r="AY249" s="388"/>
      <c r="AZ249" s="388"/>
      <c r="BA249" s="388"/>
    </row>
    <row r="250" spans="1:53" x14ac:dyDescent="0.3">
      <c r="A250" s="71"/>
      <c r="B250" s="11" t="str">
        <f>IF(A250="","",VLOOKUP(A250,'II.Distribution of grant'!$A$6:$E$45,2,FALSE))</f>
        <v/>
      </c>
      <c r="C250" s="11" t="str">
        <f>IF(A250="","",VLOOKUP(A250,'II.Distribution of grant'!$A$6:$E$45,4,FALSE))</f>
        <v/>
      </c>
      <c r="D250" s="11" t="str">
        <f>IF(A250=""," ",VLOOKUP(C250,'Ceiling - Project impl.'!$A$1:$F$202,2,FALSE))</f>
        <v xml:space="preserve"> </v>
      </c>
      <c r="E250" s="6"/>
      <c r="F250" s="6"/>
      <c r="G250" s="6"/>
      <c r="H250" s="12" t="str">
        <f>IF(G250=""," ",VLOOKUP(C250,'Ceiling - Project impl.'!$A$1:$F$202,3,FALSE))</f>
        <v xml:space="preserve"> </v>
      </c>
      <c r="I250" s="13">
        <f t="shared" si="7"/>
        <v>0</v>
      </c>
      <c r="J250" s="14"/>
      <c r="K250" s="6"/>
      <c r="L250" s="12" t="str">
        <f>IF(K250=""," ",VLOOKUP(C250,'Ceiling - Project impl.'!$A$1:$F$202,4,FALSE))</f>
        <v xml:space="preserve"> </v>
      </c>
      <c r="M250" s="13">
        <f t="shared" si="8"/>
        <v>0</v>
      </c>
      <c r="N250" s="14"/>
      <c r="O250" s="6"/>
      <c r="P250" s="12" t="str">
        <f>IF(O250=""," ",VLOOKUP(C250,'Ceiling - Project impl.'!$A$1:$F$202,5,FALSE))</f>
        <v xml:space="preserve"> </v>
      </c>
      <c r="Q250" s="13">
        <f t="shared" si="9"/>
        <v>0</v>
      </c>
      <c r="R250" s="14"/>
      <c r="S250" s="6"/>
      <c r="T250" s="12" t="str">
        <f>IF(S250=""," ",VLOOKUP(C250,'Ceiling - Project impl.'!$A$1:$F$202,6,FALSE))</f>
        <v xml:space="preserve"> </v>
      </c>
      <c r="U250" s="13">
        <f t="shared" si="10"/>
        <v>0</v>
      </c>
      <c r="V250" s="136">
        <f t="shared" si="11"/>
        <v>0</v>
      </c>
      <c r="W250" s="15">
        <f t="shared" si="12"/>
        <v>0</v>
      </c>
      <c r="Y250" s="6">
        <f t="shared" si="13"/>
        <v>0</v>
      </c>
      <c r="Z250" s="163"/>
      <c r="AA250" s="12" t="str">
        <f>IF(G250=""," ",VLOOKUP(C250,'Ceiling - Project impl.'!$A$1:$F$202,3,FALSE))</f>
        <v xml:space="preserve"> </v>
      </c>
      <c r="AB250" s="13">
        <f t="shared" si="0"/>
        <v>0</v>
      </c>
      <c r="AC250" s="182">
        <f t="shared" si="14"/>
        <v>0</v>
      </c>
      <c r="AD250" s="14"/>
      <c r="AE250" s="6">
        <f t="shared" si="1"/>
        <v>0</v>
      </c>
      <c r="AF250" s="163"/>
      <c r="AG250" s="12" t="str">
        <f>IF(K250=""," ",VLOOKUP(C250,'Ceiling - Project impl.'!$A$1:$F$202,4,FALSE))</f>
        <v xml:space="preserve"> </v>
      </c>
      <c r="AH250" s="13">
        <f t="shared" si="15"/>
        <v>0</v>
      </c>
      <c r="AI250" s="182">
        <f t="shared" si="16"/>
        <v>0</v>
      </c>
      <c r="AJ250" s="14"/>
      <c r="AK250" s="6">
        <f t="shared" si="2"/>
        <v>0</v>
      </c>
      <c r="AL250" s="163"/>
      <c r="AM250" s="12" t="str">
        <f>IF(O250=""," ",VLOOKUP(C250,'Ceiling - Project impl.'!$A$1:$F$202,5,FALSE))</f>
        <v xml:space="preserve"> </v>
      </c>
      <c r="AN250" s="13">
        <f t="shared" si="3"/>
        <v>0</v>
      </c>
      <c r="AO250" s="182">
        <f t="shared" si="17"/>
        <v>0</v>
      </c>
      <c r="AP250" s="14"/>
      <c r="AQ250" s="6">
        <f t="shared" si="4"/>
        <v>0</v>
      </c>
      <c r="AR250" s="163"/>
      <c r="AS250" s="12" t="str">
        <f>IF(S250=""," ",VLOOKUP(C250,'Ceiling - Project impl.'!$A$1:$F$202,6,FALSE))</f>
        <v xml:space="preserve"> </v>
      </c>
      <c r="AT250" s="13">
        <f t="shared" si="5"/>
        <v>0</v>
      </c>
      <c r="AU250" s="182">
        <f t="shared" si="18"/>
        <v>0</v>
      </c>
      <c r="AV250" s="136">
        <f t="shared" si="6"/>
        <v>0</v>
      </c>
      <c r="AW250" s="15">
        <f t="shared" si="19"/>
        <v>0</v>
      </c>
      <c r="AX250" s="183">
        <f t="shared" si="20"/>
        <v>0</v>
      </c>
      <c r="AY250" s="388"/>
      <c r="AZ250" s="388"/>
      <c r="BA250" s="388"/>
    </row>
    <row r="251" spans="1:53" x14ac:dyDescent="0.3">
      <c r="A251" s="71"/>
      <c r="B251" s="11" t="str">
        <f>IF(A251="","",VLOOKUP(A251,'II.Distribution of grant'!$A$6:$E$45,2,FALSE))</f>
        <v/>
      </c>
      <c r="C251" s="11" t="str">
        <f>IF(A251="","",VLOOKUP(A251,'II.Distribution of grant'!$A$6:$E$45,4,FALSE))</f>
        <v/>
      </c>
      <c r="D251" s="11" t="str">
        <f>IF(A251=""," ",VLOOKUP(C251,'Ceiling - Project impl.'!$A$1:$F$202,2,FALSE))</f>
        <v xml:space="preserve"> </v>
      </c>
      <c r="E251" s="6"/>
      <c r="F251" s="6"/>
      <c r="G251" s="6"/>
      <c r="H251" s="12" t="str">
        <f>IF(G251=""," ",VLOOKUP(C251,'Ceiling - Project impl.'!$A$1:$F$202,3,FALSE))</f>
        <v xml:space="preserve"> </v>
      </c>
      <c r="I251" s="13">
        <f t="shared" si="7"/>
        <v>0</v>
      </c>
      <c r="J251" s="14"/>
      <c r="K251" s="6"/>
      <c r="L251" s="12" t="str">
        <f>IF(K251=""," ",VLOOKUP(C251,'Ceiling - Project impl.'!$A$1:$F$202,4,FALSE))</f>
        <v xml:space="preserve"> </v>
      </c>
      <c r="M251" s="13">
        <f t="shared" si="8"/>
        <v>0</v>
      </c>
      <c r="N251" s="14"/>
      <c r="O251" s="6"/>
      <c r="P251" s="12" t="str">
        <f>IF(O251=""," ",VLOOKUP(C251,'Ceiling - Project impl.'!$A$1:$F$202,5,FALSE))</f>
        <v xml:space="preserve"> </v>
      </c>
      <c r="Q251" s="13">
        <f t="shared" si="9"/>
        <v>0</v>
      </c>
      <c r="R251" s="14"/>
      <c r="S251" s="6"/>
      <c r="T251" s="12" t="str">
        <f>IF(S251=""," ",VLOOKUP(C251,'Ceiling - Project impl.'!$A$1:$F$202,6,FALSE))</f>
        <v xml:space="preserve"> </v>
      </c>
      <c r="U251" s="13">
        <f t="shared" si="10"/>
        <v>0</v>
      </c>
      <c r="V251" s="136">
        <f t="shared" si="11"/>
        <v>0</v>
      </c>
      <c r="W251" s="15">
        <f t="shared" si="12"/>
        <v>0</v>
      </c>
      <c r="Y251" s="6">
        <f t="shared" si="13"/>
        <v>0</v>
      </c>
      <c r="Z251" s="163"/>
      <c r="AA251" s="12" t="str">
        <f>IF(G251=""," ",VLOOKUP(C251,'Ceiling - Project impl.'!$A$1:$F$202,3,FALSE))</f>
        <v xml:space="preserve"> </v>
      </c>
      <c r="AB251" s="13">
        <f t="shared" si="0"/>
        <v>0</v>
      </c>
      <c r="AC251" s="182">
        <f t="shared" si="14"/>
        <v>0</v>
      </c>
      <c r="AD251" s="14"/>
      <c r="AE251" s="6">
        <f t="shared" si="1"/>
        <v>0</v>
      </c>
      <c r="AF251" s="163"/>
      <c r="AG251" s="12" t="str">
        <f>IF(K251=""," ",VLOOKUP(C251,'Ceiling - Project impl.'!$A$1:$F$202,4,FALSE))</f>
        <v xml:space="preserve"> </v>
      </c>
      <c r="AH251" s="13">
        <f t="shared" si="15"/>
        <v>0</v>
      </c>
      <c r="AI251" s="182">
        <f t="shared" si="16"/>
        <v>0</v>
      </c>
      <c r="AJ251" s="14"/>
      <c r="AK251" s="6">
        <f t="shared" si="2"/>
        <v>0</v>
      </c>
      <c r="AL251" s="163"/>
      <c r="AM251" s="12" t="str">
        <f>IF(O251=""," ",VLOOKUP(C251,'Ceiling - Project impl.'!$A$1:$F$202,5,FALSE))</f>
        <v xml:space="preserve"> </v>
      </c>
      <c r="AN251" s="13">
        <f t="shared" si="3"/>
        <v>0</v>
      </c>
      <c r="AO251" s="182">
        <f t="shared" si="17"/>
        <v>0</v>
      </c>
      <c r="AP251" s="14"/>
      <c r="AQ251" s="6">
        <f t="shared" si="4"/>
        <v>0</v>
      </c>
      <c r="AR251" s="163"/>
      <c r="AS251" s="12" t="str">
        <f>IF(S251=""," ",VLOOKUP(C251,'Ceiling - Project impl.'!$A$1:$F$202,6,FALSE))</f>
        <v xml:space="preserve"> </v>
      </c>
      <c r="AT251" s="13">
        <f t="shared" si="5"/>
        <v>0</v>
      </c>
      <c r="AU251" s="182">
        <f t="shared" si="18"/>
        <v>0</v>
      </c>
      <c r="AV251" s="136">
        <f t="shared" si="6"/>
        <v>0</v>
      </c>
      <c r="AW251" s="15">
        <f t="shared" si="19"/>
        <v>0</v>
      </c>
      <c r="AX251" s="183">
        <f t="shared" si="20"/>
        <v>0</v>
      </c>
      <c r="AY251" s="388"/>
      <c r="AZ251" s="388"/>
      <c r="BA251" s="388"/>
    </row>
    <row r="252" spans="1:53" x14ac:dyDescent="0.3">
      <c r="A252" s="71"/>
      <c r="B252" s="11" t="str">
        <f>IF(A252="","",VLOOKUP(A252,'II.Distribution of grant'!$A$6:$E$45,2,FALSE))</f>
        <v/>
      </c>
      <c r="C252" s="11" t="str">
        <f>IF(A252="","",VLOOKUP(A252,'II.Distribution of grant'!$A$6:$E$45,4,FALSE))</f>
        <v/>
      </c>
      <c r="D252" s="11" t="str">
        <f>IF(A252=""," ",VLOOKUP(C252,'Ceiling - Project impl.'!$A$1:$F$202,2,FALSE))</f>
        <v xml:space="preserve"> </v>
      </c>
      <c r="E252" s="6"/>
      <c r="F252" s="6"/>
      <c r="G252" s="6"/>
      <c r="H252" s="12" t="str">
        <f>IF(G252=""," ",VLOOKUP(C252,'Ceiling - Project impl.'!$A$1:$F$202,3,FALSE))</f>
        <v xml:space="preserve"> </v>
      </c>
      <c r="I252" s="13">
        <f t="shared" si="7"/>
        <v>0</v>
      </c>
      <c r="J252" s="14"/>
      <c r="K252" s="6"/>
      <c r="L252" s="12" t="str">
        <f>IF(K252=""," ",VLOOKUP(C252,'Ceiling - Project impl.'!$A$1:$F$202,4,FALSE))</f>
        <v xml:space="preserve"> </v>
      </c>
      <c r="M252" s="13">
        <f t="shared" si="8"/>
        <v>0</v>
      </c>
      <c r="N252" s="14"/>
      <c r="O252" s="6"/>
      <c r="P252" s="12" t="str">
        <f>IF(O252=""," ",VLOOKUP(C252,'Ceiling - Project impl.'!$A$1:$F$202,5,FALSE))</f>
        <v xml:space="preserve"> </v>
      </c>
      <c r="Q252" s="13">
        <f t="shared" si="9"/>
        <v>0</v>
      </c>
      <c r="R252" s="14"/>
      <c r="S252" s="6"/>
      <c r="T252" s="12" t="str">
        <f>IF(S252=""," ",VLOOKUP(C252,'Ceiling - Project impl.'!$A$1:$F$202,6,FALSE))</f>
        <v xml:space="preserve"> </v>
      </c>
      <c r="U252" s="13">
        <f t="shared" si="10"/>
        <v>0</v>
      </c>
      <c r="V252" s="136">
        <f t="shared" si="11"/>
        <v>0</v>
      </c>
      <c r="W252" s="15">
        <f t="shared" si="12"/>
        <v>0</v>
      </c>
      <c r="Y252" s="6">
        <f t="shared" si="13"/>
        <v>0</v>
      </c>
      <c r="Z252" s="163"/>
      <c r="AA252" s="12" t="str">
        <f>IF(G252=""," ",VLOOKUP(C252,'Ceiling - Project impl.'!$A$1:$F$202,3,FALSE))</f>
        <v xml:space="preserve"> </v>
      </c>
      <c r="AB252" s="13">
        <f t="shared" si="0"/>
        <v>0</v>
      </c>
      <c r="AC252" s="182">
        <f t="shared" si="14"/>
        <v>0</v>
      </c>
      <c r="AD252" s="14"/>
      <c r="AE252" s="6">
        <f t="shared" si="1"/>
        <v>0</v>
      </c>
      <c r="AF252" s="163"/>
      <c r="AG252" s="12" t="str">
        <f>IF(K252=""," ",VLOOKUP(C252,'Ceiling - Project impl.'!$A$1:$F$202,4,FALSE))</f>
        <v xml:space="preserve"> </v>
      </c>
      <c r="AH252" s="13">
        <f t="shared" si="15"/>
        <v>0</v>
      </c>
      <c r="AI252" s="182">
        <f t="shared" si="16"/>
        <v>0</v>
      </c>
      <c r="AJ252" s="14"/>
      <c r="AK252" s="6">
        <f t="shared" si="2"/>
        <v>0</v>
      </c>
      <c r="AL252" s="163"/>
      <c r="AM252" s="12" t="str">
        <f>IF(O252=""," ",VLOOKUP(C252,'Ceiling - Project impl.'!$A$1:$F$202,5,FALSE))</f>
        <v xml:space="preserve"> </v>
      </c>
      <c r="AN252" s="13">
        <f t="shared" si="3"/>
        <v>0</v>
      </c>
      <c r="AO252" s="182">
        <f t="shared" si="17"/>
        <v>0</v>
      </c>
      <c r="AP252" s="14"/>
      <c r="AQ252" s="6">
        <f t="shared" si="4"/>
        <v>0</v>
      </c>
      <c r="AR252" s="163"/>
      <c r="AS252" s="12" t="str">
        <f>IF(S252=""," ",VLOOKUP(C252,'Ceiling - Project impl.'!$A$1:$F$202,6,FALSE))</f>
        <v xml:space="preserve"> </v>
      </c>
      <c r="AT252" s="13">
        <f t="shared" si="5"/>
        <v>0</v>
      </c>
      <c r="AU252" s="182">
        <f t="shared" si="18"/>
        <v>0</v>
      </c>
      <c r="AV252" s="136">
        <f t="shared" si="6"/>
        <v>0</v>
      </c>
      <c r="AW252" s="15">
        <f t="shared" si="19"/>
        <v>0</v>
      </c>
      <c r="AX252" s="183">
        <f t="shared" si="20"/>
        <v>0</v>
      </c>
      <c r="AY252" s="388"/>
      <c r="AZ252" s="388"/>
      <c r="BA252" s="388"/>
    </row>
    <row r="253" spans="1:53" x14ac:dyDescent="0.3">
      <c r="A253" s="71"/>
      <c r="B253" s="11" t="str">
        <f>IF(A253="","",VLOOKUP(A253,'II.Distribution of grant'!$A$6:$E$45,2,FALSE))</f>
        <v/>
      </c>
      <c r="C253" s="11" t="str">
        <f>IF(A253="","",VLOOKUP(A253,'II.Distribution of grant'!$A$6:$E$45,4,FALSE))</f>
        <v/>
      </c>
      <c r="D253" s="11" t="str">
        <f>IF(A253=""," ",VLOOKUP(C253,'Ceiling - Project impl.'!$A$1:$F$202,2,FALSE))</f>
        <v xml:space="preserve"> </v>
      </c>
      <c r="E253" s="6"/>
      <c r="F253" s="6"/>
      <c r="G253" s="6"/>
      <c r="H253" s="12" t="str">
        <f>IF(G253=""," ",VLOOKUP(C253,'Ceiling - Project impl.'!$A$1:$F$202,3,FALSE))</f>
        <v xml:space="preserve"> </v>
      </c>
      <c r="I253" s="13">
        <f t="shared" si="7"/>
        <v>0</v>
      </c>
      <c r="J253" s="14"/>
      <c r="K253" s="6"/>
      <c r="L253" s="12" t="str">
        <f>IF(K253=""," ",VLOOKUP(C253,'Ceiling - Project impl.'!$A$1:$F$202,4,FALSE))</f>
        <v xml:space="preserve"> </v>
      </c>
      <c r="M253" s="13">
        <f t="shared" si="8"/>
        <v>0</v>
      </c>
      <c r="N253" s="14"/>
      <c r="O253" s="6"/>
      <c r="P253" s="12" t="str">
        <f>IF(O253=""," ",VLOOKUP(C253,'Ceiling - Project impl.'!$A$1:$F$202,5,FALSE))</f>
        <v xml:space="preserve"> </v>
      </c>
      <c r="Q253" s="13">
        <f t="shared" si="9"/>
        <v>0</v>
      </c>
      <c r="R253" s="14"/>
      <c r="S253" s="6"/>
      <c r="T253" s="12" t="str">
        <f>IF(S253=""," ",VLOOKUP(C253,'Ceiling - Project impl.'!$A$1:$F$202,6,FALSE))</f>
        <v xml:space="preserve"> </v>
      </c>
      <c r="U253" s="13">
        <f t="shared" si="10"/>
        <v>0</v>
      </c>
      <c r="V253" s="136">
        <f t="shared" si="11"/>
        <v>0</v>
      </c>
      <c r="W253" s="15">
        <f t="shared" si="12"/>
        <v>0</v>
      </c>
      <c r="Y253" s="6">
        <f t="shared" si="13"/>
        <v>0</v>
      </c>
      <c r="Z253" s="163"/>
      <c r="AA253" s="12" t="str">
        <f>IF(G253=""," ",VLOOKUP(C253,'Ceiling - Project impl.'!$A$1:$F$202,3,FALSE))</f>
        <v xml:space="preserve"> </v>
      </c>
      <c r="AB253" s="13">
        <f t="shared" si="0"/>
        <v>0</v>
      </c>
      <c r="AC253" s="182">
        <f t="shared" si="14"/>
        <v>0</v>
      </c>
      <c r="AD253" s="14"/>
      <c r="AE253" s="6">
        <f t="shared" si="1"/>
        <v>0</v>
      </c>
      <c r="AF253" s="163"/>
      <c r="AG253" s="12" t="str">
        <f>IF(K253=""," ",VLOOKUP(C253,'Ceiling - Project impl.'!$A$1:$F$202,4,FALSE))</f>
        <v xml:space="preserve"> </v>
      </c>
      <c r="AH253" s="13">
        <f t="shared" si="15"/>
        <v>0</v>
      </c>
      <c r="AI253" s="182">
        <f t="shared" si="16"/>
        <v>0</v>
      </c>
      <c r="AJ253" s="14"/>
      <c r="AK253" s="6">
        <f t="shared" si="2"/>
        <v>0</v>
      </c>
      <c r="AL253" s="163"/>
      <c r="AM253" s="12" t="str">
        <f>IF(O253=""," ",VLOOKUP(C253,'Ceiling - Project impl.'!$A$1:$F$202,5,FALSE))</f>
        <v xml:space="preserve"> </v>
      </c>
      <c r="AN253" s="13">
        <f t="shared" si="3"/>
        <v>0</v>
      </c>
      <c r="AO253" s="182">
        <f t="shared" si="17"/>
        <v>0</v>
      </c>
      <c r="AP253" s="14"/>
      <c r="AQ253" s="6">
        <f t="shared" si="4"/>
        <v>0</v>
      </c>
      <c r="AR253" s="163"/>
      <c r="AS253" s="12" t="str">
        <f>IF(S253=""," ",VLOOKUP(C253,'Ceiling - Project impl.'!$A$1:$F$202,6,FALSE))</f>
        <v xml:space="preserve"> </v>
      </c>
      <c r="AT253" s="13">
        <f t="shared" si="5"/>
        <v>0</v>
      </c>
      <c r="AU253" s="182">
        <f t="shared" si="18"/>
        <v>0</v>
      </c>
      <c r="AV253" s="136">
        <f t="shared" si="6"/>
        <v>0</v>
      </c>
      <c r="AW253" s="15">
        <f t="shared" si="19"/>
        <v>0</v>
      </c>
      <c r="AX253" s="183">
        <f t="shared" si="20"/>
        <v>0</v>
      </c>
      <c r="AY253" s="388"/>
      <c r="AZ253" s="388"/>
      <c r="BA253" s="388"/>
    </row>
    <row r="254" spans="1:53" x14ac:dyDescent="0.3">
      <c r="A254" s="71"/>
      <c r="B254" s="11" t="str">
        <f>IF(A254="","",VLOOKUP(A254,'II.Distribution of grant'!$A$6:$E$45,2,FALSE))</f>
        <v/>
      </c>
      <c r="C254" s="11" t="str">
        <f>IF(A254="","",VLOOKUP(A254,'II.Distribution of grant'!$A$6:$E$45,4,FALSE))</f>
        <v/>
      </c>
      <c r="D254" s="11" t="str">
        <f>IF(A254=""," ",VLOOKUP(C254,'Ceiling - Project impl.'!$A$1:$F$202,2,FALSE))</f>
        <v xml:space="preserve"> </v>
      </c>
      <c r="E254" s="6"/>
      <c r="F254" s="6"/>
      <c r="G254" s="6"/>
      <c r="H254" s="12" t="str">
        <f>IF(G254=""," ",VLOOKUP(C254,'Ceiling - Project impl.'!$A$1:$F$202,3,FALSE))</f>
        <v xml:space="preserve"> </v>
      </c>
      <c r="I254" s="13">
        <f t="shared" si="7"/>
        <v>0</v>
      </c>
      <c r="J254" s="14"/>
      <c r="K254" s="6"/>
      <c r="L254" s="12" t="str">
        <f>IF(K254=""," ",VLOOKUP(C254,'Ceiling - Project impl.'!$A$1:$F$202,4,FALSE))</f>
        <v xml:space="preserve"> </v>
      </c>
      <c r="M254" s="13">
        <f t="shared" si="8"/>
        <v>0</v>
      </c>
      <c r="N254" s="14"/>
      <c r="O254" s="6"/>
      <c r="P254" s="12" t="str">
        <f>IF(O254=""," ",VLOOKUP(C254,'Ceiling - Project impl.'!$A$1:$F$202,5,FALSE))</f>
        <v xml:space="preserve"> </v>
      </c>
      <c r="Q254" s="13">
        <f t="shared" si="9"/>
        <v>0</v>
      </c>
      <c r="R254" s="14"/>
      <c r="S254" s="6"/>
      <c r="T254" s="12" t="str">
        <f>IF(S254=""," ",VLOOKUP(C254,'Ceiling - Project impl.'!$A$1:$F$202,6,FALSE))</f>
        <v xml:space="preserve"> </v>
      </c>
      <c r="U254" s="13">
        <f t="shared" si="10"/>
        <v>0</v>
      </c>
      <c r="V254" s="136">
        <f t="shared" si="11"/>
        <v>0</v>
      </c>
      <c r="W254" s="15">
        <f t="shared" si="12"/>
        <v>0</v>
      </c>
      <c r="Y254" s="6">
        <f t="shared" si="13"/>
        <v>0</v>
      </c>
      <c r="Z254" s="163"/>
      <c r="AA254" s="12" t="str">
        <f>IF(G254=""," ",VLOOKUP(C254,'Ceiling - Project impl.'!$A$1:$F$202,3,FALSE))</f>
        <v xml:space="preserve"> </v>
      </c>
      <c r="AB254" s="13">
        <f t="shared" si="0"/>
        <v>0</v>
      </c>
      <c r="AC254" s="182">
        <f t="shared" si="14"/>
        <v>0</v>
      </c>
      <c r="AD254" s="14"/>
      <c r="AE254" s="6">
        <f t="shared" si="1"/>
        <v>0</v>
      </c>
      <c r="AF254" s="163"/>
      <c r="AG254" s="12" t="str">
        <f>IF(K254=""," ",VLOOKUP(C254,'Ceiling - Project impl.'!$A$1:$F$202,4,FALSE))</f>
        <v xml:space="preserve"> </v>
      </c>
      <c r="AH254" s="13">
        <f t="shared" si="15"/>
        <v>0</v>
      </c>
      <c r="AI254" s="182">
        <f t="shared" si="16"/>
        <v>0</v>
      </c>
      <c r="AJ254" s="14"/>
      <c r="AK254" s="6">
        <f t="shared" si="2"/>
        <v>0</v>
      </c>
      <c r="AL254" s="163"/>
      <c r="AM254" s="12" t="str">
        <f>IF(O254=""," ",VLOOKUP(C254,'Ceiling - Project impl.'!$A$1:$F$202,5,FALSE))</f>
        <v xml:space="preserve"> </v>
      </c>
      <c r="AN254" s="13">
        <f t="shared" si="3"/>
        <v>0</v>
      </c>
      <c r="AO254" s="182">
        <f t="shared" si="17"/>
        <v>0</v>
      </c>
      <c r="AP254" s="14"/>
      <c r="AQ254" s="6">
        <f t="shared" si="4"/>
        <v>0</v>
      </c>
      <c r="AR254" s="163"/>
      <c r="AS254" s="12" t="str">
        <f>IF(S254=""," ",VLOOKUP(C254,'Ceiling - Project impl.'!$A$1:$F$202,6,FALSE))</f>
        <v xml:space="preserve"> </v>
      </c>
      <c r="AT254" s="13">
        <f t="shared" si="5"/>
        <v>0</v>
      </c>
      <c r="AU254" s="182">
        <f t="shared" si="18"/>
        <v>0</v>
      </c>
      <c r="AV254" s="136">
        <f t="shared" si="6"/>
        <v>0</v>
      </c>
      <c r="AW254" s="15">
        <f t="shared" si="19"/>
        <v>0</v>
      </c>
      <c r="AX254" s="183">
        <f t="shared" si="20"/>
        <v>0</v>
      </c>
      <c r="AY254" s="388"/>
      <c r="AZ254" s="388"/>
      <c r="BA254" s="388"/>
    </row>
    <row r="255" spans="1:53" x14ac:dyDescent="0.3">
      <c r="A255" s="71"/>
      <c r="B255" s="11" t="str">
        <f>IF(A255="","",VLOOKUP(A255,'II.Distribution of grant'!$A$6:$E$45,2,FALSE))</f>
        <v/>
      </c>
      <c r="C255" s="11" t="str">
        <f>IF(A255="","",VLOOKUP(A255,'II.Distribution of grant'!$A$6:$E$45,4,FALSE))</f>
        <v/>
      </c>
      <c r="D255" s="11" t="str">
        <f>IF(A255=""," ",VLOOKUP(C255,'Ceiling - Project impl.'!$A$1:$F$202,2,FALSE))</f>
        <v xml:space="preserve"> </v>
      </c>
      <c r="E255" s="6"/>
      <c r="F255" s="6"/>
      <c r="G255" s="6"/>
      <c r="H255" s="12" t="str">
        <f>IF(G255=""," ",VLOOKUP(C255,'Ceiling - Project impl.'!$A$1:$F$202,3,FALSE))</f>
        <v xml:space="preserve"> </v>
      </c>
      <c r="I255" s="13">
        <f t="shared" si="7"/>
        <v>0</v>
      </c>
      <c r="J255" s="14"/>
      <c r="K255" s="6"/>
      <c r="L255" s="12" t="str">
        <f>IF(K255=""," ",VLOOKUP(C255,'Ceiling - Project impl.'!$A$1:$F$202,4,FALSE))</f>
        <v xml:space="preserve"> </v>
      </c>
      <c r="M255" s="13">
        <f t="shared" si="8"/>
        <v>0</v>
      </c>
      <c r="N255" s="14"/>
      <c r="O255" s="6"/>
      <c r="P255" s="12" t="str">
        <f>IF(O255=""," ",VLOOKUP(C255,'Ceiling - Project impl.'!$A$1:$F$202,5,FALSE))</f>
        <v xml:space="preserve"> </v>
      </c>
      <c r="Q255" s="13">
        <f t="shared" si="9"/>
        <v>0</v>
      </c>
      <c r="R255" s="14"/>
      <c r="S255" s="6"/>
      <c r="T255" s="12" t="str">
        <f>IF(S255=""," ",VLOOKUP(C255,'Ceiling - Project impl.'!$A$1:$F$202,6,FALSE))</f>
        <v xml:space="preserve"> </v>
      </c>
      <c r="U255" s="13">
        <f t="shared" si="10"/>
        <v>0</v>
      </c>
      <c r="V255" s="136">
        <f t="shared" si="11"/>
        <v>0</v>
      </c>
      <c r="W255" s="15">
        <f t="shared" si="12"/>
        <v>0</v>
      </c>
      <c r="Y255" s="6">
        <f t="shared" si="13"/>
        <v>0</v>
      </c>
      <c r="Z255" s="163"/>
      <c r="AA255" s="12" t="str">
        <f>IF(G255=""," ",VLOOKUP(C255,'Ceiling - Project impl.'!$A$1:$F$202,3,FALSE))</f>
        <v xml:space="preserve"> </v>
      </c>
      <c r="AB255" s="13">
        <f t="shared" si="0"/>
        <v>0</v>
      </c>
      <c r="AC255" s="182">
        <f t="shared" si="14"/>
        <v>0</v>
      </c>
      <c r="AD255" s="14"/>
      <c r="AE255" s="6">
        <f t="shared" si="1"/>
        <v>0</v>
      </c>
      <c r="AF255" s="163"/>
      <c r="AG255" s="12" t="str">
        <f>IF(K255=""," ",VLOOKUP(C255,'Ceiling - Project impl.'!$A$1:$F$202,4,FALSE))</f>
        <v xml:space="preserve"> </v>
      </c>
      <c r="AH255" s="13">
        <f t="shared" si="15"/>
        <v>0</v>
      </c>
      <c r="AI255" s="182">
        <f t="shared" si="16"/>
        <v>0</v>
      </c>
      <c r="AJ255" s="14"/>
      <c r="AK255" s="6">
        <f t="shared" si="2"/>
        <v>0</v>
      </c>
      <c r="AL255" s="163"/>
      <c r="AM255" s="12" t="str">
        <f>IF(O255=""," ",VLOOKUP(C255,'Ceiling - Project impl.'!$A$1:$F$202,5,FALSE))</f>
        <v xml:space="preserve"> </v>
      </c>
      <c r="AN255" s="13">
        <f t="shared" si="3"/>
        <v>0</v>
      </c>
      <c r="AO255" s="182">
        <f t="shared" si="17"/>
        <v>0</v>
      </c>
      <c r="AP255" s="14"/>
      <c r="AQ255" s="6">
        <f t="shared" si="4"/>
        <v>0</v>
      </c>
      <c r="AR255" s="163"/>
      <c r="AS255" s="12" t="str">
        <f>IF(S255=""," ",VLOOKUP(C255,'Ceiling - Project impl.'!$A$1:$F$202,6,FALSE))</f>
        <v xml:space="preserve"> </v>
      </c>
      <c r="AT255" s="13">
        <f t="shared" si="5"/>
        <v>0</v>
      </c>
      <c r="AU255" s="182">
        <f t="shared" si="18"/>
        <v>0</v>
      </c>
      <c r="AV255" s="136">
        <f t="shared" si="6"/>
        <v>0</v>
      </c>
      <c r="AW255" s="15">
        <f t="shared" si="19"/>
        <v>0</v>
      </c>
      <c r="AX255" s="183">
        <f t="shared" si="20"/>
        <v>0</v>
      </c>
      <c r="AY255" s="388"/>
      <c r="AZ255" s="388"/>
      <c r="BA255" s="388"/>
    </row>
    <row r="256" spans="1:53" x14ac:dyDescent="0.3">
      <c r="A256" s="71"/>
      <c r="B256" s="11" t="str">
        <f>IF(A256="","",VLOOKUP(A256,'II.Distribution of grant'!$A$6:$E$45,2,FALSE))</f>
        <v/>
      </c>
      <c r="C256" s="11" t="str">
        <f>IF(A256="","",VLOOKUP(A256,'II.Distribution of grant'!$A$6:$E$45,4,FALSE))</f>
        <v/>
      </c>
      <c r="D256" s="11" t="str">
        <f>IF(A256=""," ",VLOOKUP(C256,'Ceiling - Project impl.'!$A$1:$F$202,2,FALSE))</f>
        <v xml:space="preserve"> </v>
      </c>
      <c r="E256" s="6"/>
      <c r="F256" s="6"/>
      <c r="G256" s="6"/>
      <c r="H256" s="12" t="str">
        <f>IF(G256=""," ",VLOOKUP(C256,'Ceiling - Project impl.'!$A$1:$F$202,3,FALSE))</f>
        <v xml:space="preserve"> </v>
      </c>
      <c r="I256" s="13">
        <f t="shared" si="7"/>
        <v>0</v>
      </c>
      <c r="J256" s="14"/>
      <c r="K256" s="6"/>
      <c r="L256" s="12" t="str">
        <f>IF(K256=""," ",VLOOKUP(C256,'Ceiling - Project impl.'!$A$1:$F$202,4,FALSE))</f>
        <v xml:space="preserve"> </v>
      </c>
      <c r="M256" s="13">
        <f t="shared" si="8"/>
        <v>0</v>
      </c>
      <c r="N256" s="14"/>
      <c r="O256" s="6"/>
      <c r="P256" s="12" t="str">
        <f>IF(O256=""," ",VLOOKUP(C256,'Ceiling - Project impl.'!$A$1:$F$202,5,FALSE))</f>
        <v xml:space="preserve"> </v>
      </c>
      <c r="Q256" s="13">
        <f t="shared" si="9"/>
        <v>0</v>
      </c>
      <c r="R256" s="14"/>
      <c r="S256" s="6"/>
      <c r="T256" s="12" t="str">
        <f>IF(S256=""," ",VLOOKUP(C256,'Ceiling - Project impl.'!$A$1:$F$202,6,FALSE))</f>
        <v xml:space="preserve"> </v>
      </c>
      <c r="U256" s="13">
        <f t="shared" si="10"/>
        <v>0</v>
      </c>
      <c r="V256" s="136">
        <f t="shared" si="11"/>
        <v>0</v>
      </c>
      <c r="W256" s="15">
        <f t="shared" si="12"/>
        <v>0</v>
      </c>
      <c r="Y256" s="6">
        <f t="shared" si="13"/>
        <v>0</v>
      </c>
      <c r="Z256" s="163"/>
      <c r="AA256" s="12" t="str">
        <f>IF(G256=""," ",VLOOKUP(C256,'Ceiling - Project impl.'!$A$1:$F$202,3,FALSE))</f>
        <v xml:space="preserve"> </v>
      </c>
      <c r="AB256" s="13">
        <f t="shared" si="0"/>
        <v>0</v>
      </c>
      <c r="AC256" s="182">
        <f t="shared" si="14"/>
        <v>0</v>
      </c>
      <c r="AD256" s="14"/>
      <c r="AE256" s="6">
        <f t="shared" si="1"/>
        <v>0</v>
      </c>
      <c r="AF256" s="163"/>
      <c r="AG256" s="12" t="str">
        <f>IF(K256=""," ",VLOOKUP(C256,'Ceiling - Project impl.'!$A$1:$F$202,4,FALSE))</f>
        <v xml:space="preserve"> </v>
      </c>
      <c r="AH256" s="13">
        <f t="shared" si="15"/>
        <v>0</v>
      </c>
      <c r="AI256" s="182">
        <f t="shared" si="16"/>
        <v>0</v>
      </c>
      <c r="AJ256" s="14"/>
      <c r="AK256" s="6">
        <f t="shared" si="2"/>
        <v>0</v>
      </c>
      <c r="AL256" s="163"/>
      <c r="AM256" s="12" t="str">
        <f>IF(O256=""," ",VLOOKUP(C256,'Ceiling - Project impl.'!$A$1:$F$202,5,FALSE))</f>
        <v xml:space="preserve"> </v>
      </c>
      <c r="AN256" s="13">
        <f t="shared" si="3"/>
        <v>0</v>
      </c>
      <c r="AO256" s="182">
        <f t="shared" si="17"/>
        <v>0</v>
      </c>
      <c r="AP256" s="14"/>
      <c r="AQ256" s="6">
        <f t="shared" si="4"/>
        <v>0</v>
      </c>
      <c r="AR256" s="163"/>
      <c r="AS256" s="12" t="str">
        <f>IF(S256=""," ",VLOOKUP(C256,'Ceiling - Project impl.'!$A$1:$F$202,6,FALSE))</f>
        <v xml:space="preserve"> </v>
      </c>
      <c r="AT256" s="13">
        <f t="shared" si="5"/>
        <v>0</v>
      </c>
      <c r="AU256" s="182">
        <f t="shared" si="18"/>
        <v>0</v>
      </c>
      <c r="AV256" s="136">
        <f t="shared" si="6"/>
        <v>0</v>
      </c>
      <c r="AW256" s="15">
        <f t="shared" si="19"/>
        <v>0</v>
      </c>
      <c r="AX256" s="183">
        <f t="shared" si="20"/>
        <v>0</v>
      </c>
      <c r="AY256" s="388"/>
      <c r="AZ256" s="388"/>
      <c r="BA256" s="388"/>
    </row>
    <row r="257" spans="1:53" x14ac:dyDescent="0.3">
      <c r="A257" s="71"/>
      <c r="B257" s="11" t="str">
        <f>IF(A257="","",VLOOKUP(A257,'II.Distribution of grant'!$A$6:$E$45,2,FALSE))</f>
        <v/>
      </c>
      <c r="C257" s="11" t="str">
        <f>IF(A257="","",VLOOKUP(A257,'II.Distribution of grant'!$A$6:$E$45,4,FALSE))</f>
        <v/>
      </c>
      <c r="D257" s="11" t="str">
        <f>IF(A257=""," ",VLOOKUP(C257,'Ceiling - Project impl.'!$A$1:$F$202,2,FALSE))</f>
        <v xml:space="preserve"> </v>
      </c>
      <c r="E257" s="6"/>
      <c r="F257" s="6"/>
      <c r="G257" s="6"/>
      <c r="H257" s="12" t="str">
        <f>IF(G257=""," ",VLOOKUP(C257,'Ceiling - Project impl.'!$A$1:$F$202,3,FALSE))</f>
        <v xml:space="preserve"> </v>
      </c>
      <c r="I257" s="13">
        <f t="shared" si="7"/>
        <v>0</v>
      </c>
      <c r="J257" s="14"/>
      <c r="K257" s="6"/>
      <c r="L257" s="12" t="str">
        <f>IF(K257=""," ",VLOOKUP(C257,'Ceiling - Project impl.'!$A$1:$F$202,4,FALSE))</f>
        <v xml:space="preserve"> </v>
      </c>
      <c r="M257" s="13">
        <f t="shared" si="8"/>
        <v>0</v>
      </c>
      <c r="N257" s="14"/>
      <c r="O257" s="6"/>
      <c r="P257" s="12" t="str">
        <f>IF(O257=""," ",VLOOKUP(C257,'Ceiling - Project impl.'!$A$1:$F$202,5,FALSE))</f>
        <v xml:space="preserve"> </v>
      </c>
      <c r="Q257" s="13">
        <f t="shared" si="9"/>
        <v>0</v>
      </c>
      <c r="R257" s="14"/>
      <c r="S257" s="6"/>
      <c r="T257" s="12" t="str">
        <f>IF(S257=""," ",VLOOKUP(C257,'Ceiling - Project impl.'!$A$1:$F$202,6,FALSE))</f>
        <v xml:space="preserve"> </v>
      </c>
      <c r="U257" s="13">
        <f t="shared" si="10"/>
        <v>0</v>
      </c>
      <c r="V257" s="136">
        <f t="shared" si="11"/>
        <v>0</v>
      </c>
      <c r="W257" s="15">
        <f t="shared" si="12"/>
        <v>0</v>
      </c>
      <c r="Y257" s="6">
        <f t="shared" si="13"/>
        <v>0</v>
      </c>
      <c r="Z257" s="163"/>
      <c r="AA257" s="12" t="str">
        <f>IF(G257=""," ",VLOOKUP(C257,'Ceiling - Project impl.'!$A$1:$F$202,3,FALSE))</f>
        <v xml:space="preserve"> </v>
      </c>
      <c r="AB257" s="13">
        <f t="shared" si="0"/>
        <v>0</v>
      </c>
      <c r="AC257" s="182">
        <f t="shared" si="14"/>
        <v>0</v>
      </c>
      <c r="AD257" s="14"/>
      <c r="AE257" s="6">
        <f t="shared" si="1"/>
        <v>0</v>
      </c>
      <c r="AF257" s="163"/>
      <c r="AG257" s="12" t="str">
        <f>IF(K257=""," ",VLOOKUP(C257,'Ceiling - Project impl.'!$A$1:$F$202,4,FALSE))</f>
        <v xml:space="preserve"> </v>
      </c>
      <c r="AH257" s="13">
        <f t="shared" si="15"/>
        <v>0</v>
      </c>
      <c r="AI257" s="182">
        <f t="shared" si="16"/>
        <v>0</v>
      </c>
      <c r="AJ257" s="14"/>
      <c r="AK257" s="6">
        <f t="shared" si="2"/>
        <v>0</v>
      </c>
      <c r="AL257" s="163"/>
      <c r="AM257" s="12" t="str">
        <f>IF(O257=""," ",VLOOKUP(C257,'Ceiling - Project impl.'!$A$1:$F$202,5,FALSE))</f>
        <v xml:space="preserve"> </v>
      </c>
      <c r="AN257" s="13">
        <f t="shared" si="3"/>
        <v>0</v>
      </c>
      <c r="AO257" s="182">
        <f t="shared" si="17"/>
        <v>0</v>
      </c>
      <c r="AP257" s="14"/>
      <c r="AQ257" s="6">
        <f t="shared" si="4"/>
        <v>0</v>
      </c>
      <c r="AR257" s="163"/>
      <c r="AS257" s="12" t="str">
        <f>IF(S257=""," ",VLOOKUP(C257,'Ceiling - Project impl.'!$A$1:$F$202,6,FALSE))</f>
        <v xml:space="preserve"> </v>
      </c>
      <c r="AT257" s="13">
        <f t="shared" si="5"/>
        <v>0</v>
      </c>
      <c r="AU257" s="182">
        <f t="shared" si="18"/>
        <v>0</v>
      </c>
      <c r="AV257" s="136">
        <f t="shared" si="6"/>
        <v>0</v>
      </c>
      <c r="AW257" s="15">
        <f t="shared" si="19"/>
        <v>0</v>
      </c>
      <c r="AX257" s="183">
        <f t="shared" si="20"/>
        <v>0</v>
      </c>
      <c r="AY257" s="388"/>
      <c r="AZ257" s="388"/>
      <c r="BA257" s="388"/>
    </row>
    <row r="258" spans="1:53" x14ac:dyDescent="0.3">
      <c r="A258" s="71"/>
      <c r="B258" s="11" t="str">
        <f>IF(A258="","",VLOOKUP(A258,'II.Distribution of grant'!$A$6:$E$45,2,FALSE))</f>
        <v/>
      </c>
      <c r="C258" s="11" t="str">
        <f>IF(A258="","",VLOOKUP(A258,'II.Distribution of grant'!$A$6:$E$45,4,FALSE))</f>
        <v/>
      </c>
      <c r="D258" s="11" t="str">
        <f>IF(A258=""," ",VLOOKUP(C258,'Ceiling - Project impl.'!$A$1:$F$202,2,FALSE))</f>
        <v xml:space="preserve"> </v>
      </c>
      <c r="E258" s="6"/>
      <c r="F258" s="6"/>
      <c r="G258" s="6"/>
      <c r="H258" s="12" t="str">
        <f>IF(G258=""," ",VLOOKUP(C258,'Ceiling - Project impl.'!$A$1:$F$202,3,FALSE))</f>
        <v xml:space="preserve"> </v>
      </c>
      <c r="I258" s="13">
        <f t="shared" si="7"/>
        <v>0</v>
      </c>
      <c r="J258" s="14"/>
      <c r="K258" s="6"/>
      <c r="L258" s="12" t="str">
        <f>IF(K258=""," ",VLOOKUP(C258,'Ceiling - Project impl.'!$A$1:$F$202,4,FALSE))</f>
        <v xml:space="preserve"> </v>
      </c>
      <c r="M258" s="13">
        <f t="shared" si="8"/>
        <v>0</v>
      </c>
      <c r="N258" s="14"/>
      <c r="O258" s="6"/>
      <c r="P258" s="12" t="str">
        <f>IF(O258=""," ",VLOOKUP(C258,'Ceiling - Project impl.'!$A$1:$F$202,5,FALSE))</f>
        <v xml:space="preserve"> </v>
      </c>
      <c r="Q258" s="13">
        <f t="shared" si="9"/>
        <v>0</v>
      </c>
      <c r="R258" s="14"/>
      <c r="S258" s="6"/>
      <c r="T258" s="12" t="str">
        <f>IF(S258=""," ",VLOOKUP(C258,'Ceiling - Project impl.'!$A$1:$F$202,6,FALSE))</f>
        <v xml:space="preserve"> </v>
      </c>
      <c r="U258" s="13">
        <f t="shared" si="10"/>
        <v>0</v>
      </c>
      <c r="V258" s="136">
        <f t="shared" si="11"/>
        <v>0</v>
      </c>
      <c r="W258" s="15">
        <f t="shared" si="12"/>
        <v>0</v>
      </c>
      <c r="Y258" s="6">
        <f t="shared" si="13"/>
        <v>0</v>
      </c>
      <c r="Z258" s="163"/>
      <c r="AA258" s="12" t="str">
        <f>IF(G258=""," ",VLOOKUP(C258,'Ceiling - Project impl.'!$A$1:$F$202,3,FALSE))</f>
        <v xml:space="preserve"> </v>
      </c>
      <c r="AB258" s="13">
        <f t="shared" si="0"/>
        <v>0</v>
      </c>
      <c r="AC258" s="182">
        <f t="shared" si="14"/>
        <v>0</v>
      </c>
      <c r="AD258" s="14"/>
      <c r="AE258" s="6">
        <f t="shared" si="1"/>
        <v>0</v>
      </c>
      <c r="AF258" s="163"/>
      <c r="AG258" s="12" t="str">
        <f>IF(K258=""," ",VLOOKUP(C258,'Ceiling - Project impl.'!$A$1:$F$202,4,FALSE))</f>
        <v xml:space="preserve"> </v>
      </c>
      <c r="AH258" s="13">
        <f t="shared" si="15"/>
        <v>0</v>
      </c>
      <c r="AI258" s="182">
        <f t="shared" si="16"/>
        <v>0</v>
      </c>
      <c r="AJ258" s="14"/>
      <c r="AK258" s="6">
        <f t="shared" si="2"/>
        <v>0</v>
      </c>
      <c r="AL258" s="163"/>
      <c r="AM258" s="12" t="str">
        <f>IF(O258=""," ",VLOOKUP(C258,'Ceiling - Project impl.'!$A$1:$F$202,5,FALSE))</f>
        <v xml:space="preserve"> </v>
      </c>
      <c r="AN258" s="13">
        <f t="shared" si="3"/>
        <v>0</v>
      </c>
      <c r="AO258" s="182">
        <f t="shared" si="17"/>
        <v>0</v>
      </c>
      <c r="AP258" s="14"/>
      <c r="AQ258" s="6">
        <f t="shared" si="4"/>
        <v>0</v>
      </c>
      <c r="AR258" s="163"/>
      <c r="AS258" s="12" t="str">
        <f>IF(S258=""," ",VLOOKUP(C258,'Ceiling - Project impl.'!$A$1:$F$202,6,FALSE))</f>
        <v xml:space="preserve"> </v>
      </c>
      <c r="AT258" s="13">
        <f t="shared" si="5"/>
        <v>0</v>
      </c>
      <c r="AU258" s="182">
        <f t="shared" si="18"/>
        <v>0</v>
      </c>
      <c r="AV258" s="136">
        <f t="shared" si="6"/>
        <v>0</v>
      </c>
      <c r="AW258" s="15">
        <f t="shared" si="19"/>
        <v>0</v>
      </c>
      <c r="AX258" s="183">
        <f t="shared" si="20"/>
        <v>0</v>
      </c>
      <c r="AY258" s="388"/>
      <c r="AZ258" s="388"/>
      <c r="BA258" s="388"/>
    </row>
    <row r="259" spans="1:53" x14ac:dyDescent="0.3">
      <c r="A259" s="71"/>
      <c r="B259" s="11" t="str">
        <f>IF(A259="","",VLOOKUP(A259,'II.Distribution of grant'!$A$6:$E$45,2,FALSE))</f>
        <v/>
      </c>
      <c r="C259" s="11" t="str">
        <f>IF(A259="","",VLOOKUP(A259,'II.Distribution of grant'!$A$6:$E$45,4,FALSE))</f>
        <v/>
      </c>
      <c r="D259" s="11" t="str">
        <f>IF(A259=""," ",VLOOKUP(C259,'Ceiling - Project impl.'!$A$1:$F$202,2,FALSE))</f>
        <v xml:space="preserve"> </v>
      </c>
      <c r="E259" s="6"/>
      <c r="F259" s="6"/>
      <c r="G259" s="6"/>
      <c r="H259" s="12" t="str">
        <f>IF(G259=""," ",VLOOKUP(C259,'Ceiling - Project impl.'!$A$1:$F$202,3,FALSE))</f>
        <v xml:space="preserve"> </v>
      </c>
      <c r="I259" s="13">
        <f t="shared" si="7"/>
        <v>0</v>
      </c>
      <c r="J259" s="14"/>
      <c r="K259" s="6"/>
      <c r="L259" s="12" t="str">
        <f>IF(K259=""," ",VLOOKUP(C259,'Ceiling - Project impl.'!$A$1:$F$202,4,FALSE))</f>
        <v xml:space="preserve"> </v>
      </c>
      <c r="M259" s="13">
        <f t="shared" si="8"/>
        <v>0</v>
      </c>
      <c r="N259" s="14"/>
      <c r="O259" s="6"/>
      <c r="P259" s="12" t="str">
        <f>IF(O259=""," ",VLOOKUP(C259,'Ceiling - Project impl.'!$A$1:$F$202,5,FALSE))</f>
        <v xml:space="preserve"> </v>
      </c>
      <c r="Q259" s="13">
        <f t="shared" si="9"/>
        <v>0</v>
      </c>
      <c r="R259" s="14"/>
      <c r="S259" s="6"/>
      <c r="T259" s="12" t="str">
        <f>IF(S259=""," ",VLOOKUP(C259,'Ceiling - Project impl.'!$A$1:$F$202,6,FALSE))</f>
        <v xml:space="preserve"> </v>
      </c>
      <c r="U259" s="13">
        <f t="shared" si="10"/>
        <v>0</v>
      </c>
      <c r="V259" s="136">
        <f t="shared" si="11"/>
        <v>0</v>
      </c>
      <c r="W259" s="15">
        <f t="shared" si="12"/>
        <v>0</v>
      </c>
      <c r="Y259" s="6">
        <f t="shared" si="13"/>
        <v>0</v>
      </c>
      <c r="Z259" s="163"/>
      <c r="AA259" s="12" t="str">
        <f>IF(G259=""," ",VLOOKUP(C259,'Ceiling - Project impl.'!$A$1:$F$202,3,FALSE))</f>
        <v xml:space="preserve"> </v>
      </c>
      <c r="AB259" s="13">
        <f t="shared" si="0"/>
        <v>0</v>
      </c>
      <c r="AC259" s="182">
        <f t="shared" si="14"/>
        <v>0</v>
      </c>
      <c r="AD259" s="14"/>
      <c r="AE259" s="6">
        <f t="shared" si="1"/>
        <v>0</v>
      </c>
      <c r="AF259" s="163"/>
      <c r="AG259" s="12" t="str">
        <f>IF(K259=""," ",VLOOKUP(C259,'Ceiling - Project impl.'!$A$1:$F$202,4,FALSE))</f>
        <v xml:space="preserve"> </v>
      </c>
      <c r="AH259" s="13">
        <f t="shared" si="15"/>
        <v>0</v>
      </c>
      <c r="AI259" s="182">
        <f t="shared" si="16"/>
        <v>0</v>
      </c>
      <c r="AJ259" s="14"/>
      <c r="AK259" s="6">
        <f t="shared" si="2"/>
        <v>0</v>
      </c>
      <c r="AL259" s="163"/>
      <c r="AM259" s="12" t="str">
        <f>IF(O259=""," ",VLOOKUP(C259,'Ceiling - Project impl.'!$A$1:$F$202,5,FALSE))</f>
        <v xml:space="preserve"> </v>
      </c>
      <c r="AN259" s="13">
        <f t="shared" si="3"/>
        <v>0</v>
      </c>
      <c r="AO259" s="182">
        <f t="shared" si="17"/>
        <v>0</v>
      </c>
      <c r="AP259" s="14"/>
      <c r="AQ259" s="6">
        <f t="shared" si="4"/>
        <v>0</v>
      </c>
      <c r="AR259" s="163"/>
      <c r="AS259" s="12" t="str">
        <f>IF(S259=""," ",VLOOKUP(C259,'Ceiling - Project impl.'!$A$1:$F$202,6,FALSE))</f>
        <v xml:space="preserve"> </v>
      </c>
      <c r="AT259" s="13">
        <f t="shared" si="5"/>
        <v>0</v>
      </c>
      <c r="AU259" s="182">
        <f t="shared" si="18"/>
        <v>0</v>
      </c>
      <c r="AV259" s="136">
        <f t="shared" si="6"/>
        <v>0</v>
      </c>
      <c r="AW259" s="15">
        <f t="shared" si="19"/>
        <v>0</v>
      </c>
      <c r="AX259" s="183">
        <f t="shared" si="20"/>
        <v>0</v>
      </c>
      <c r="AY259" s="388"/>
      <c r="AZ259" s="388"/>
      <c r="BA259" s="388"/>
    </row>
    <row r="260" spans="1:53" x14ac:dyDescent="0.3">
      <c r="A260" s="71"/>
      <c r="B260" s="11" t="str">
        <f>IF(A260="","",VLOOKUP(A260,'II.Distribution of grant'!$A$6:$E$45,2,FALSE))</f>
        <v/>
      </c>
      <c r="C260" s="11" t="str">
        <f>IF(A260="","",VLOOKUP(A260,'II.Distribution of grant'!$A$6:$E$45,4,FALSE))</f>
        <v/>
      </c>
      <c r="D260" s="11" t="str">
        <f>IF(A260=""," ",VLOOKUP(C260,'Ceiling - Project impl.'!$A$1:$F$202,2,FALSE))</f>
        <v xml:space="preserve"> </v>
      </c>
      <c r="E260" s="6"/>
      <c r="F260" s="6"/>
      <c r="G260" s="6"/>
      <c r="H260" s="12" t="str">
        <f>IF(G260=""," ",VLOOKUP(C260,'Ceiling - Project impl.'!$A$1:$F$202,3,FALSE))</f>
        <v xml:space="preserve"> </v>
      </c>
      <c r="I260" s="13">
        <f t="shared" si="7"/>
        <v>0</v>
      </c>
      <c r="J260" s="14"/>
      <c r="K260" s="6"/>
      <c r="L260" s="12" t="str">
        <f>IF(K260=""," ",VLOOKUP(C260,'Ceiling - Project impl.'!$A$1:$F$202,4,FALSE))</f>
        <v xml:space="preserve"> </v>
      </c>
      <c r="M260" s="13">
        <f t="shared" si="8"/>
        <v>0</v>
      </c>
      <c r="N260" s="14"/>
      <c r="O260" s="6"/>
      <c r="P260" s="12" t="str">
        <f>IF(O260=""," ",VLOOKUP(C260,'Ceiling - Project impl.'!$A$1:$F$202,5,FALSE))</f>
        <v xml:space="preserve"> </v>
      </c>
      <c r="Q260" s="13">
        <f t="shared" si="9"/>
        <v>0</v>
      </c>
      <c r="R260" s="14"/>
      <c r="S260" s="6"/>
      <c r="T260" s="12" t="str">
        <f>IF(S260=""," ",VLOOKUP(C260,'Ceiling - Project impl.'!$A$1:$F$202,6,FALSE))</f>
        <v xml:space="preserve"> </v>
      </c>
      <c r="U260" s="13">
        <f t="shared" si="10"/>
        <v>0</v>
      </c>
      <c r="V260" s="136">
        <f t="shared" si="11"/>
        <v>0</v>
      </c>
      <c r="W260" s="15">
        <f t="shared" si="12"/>
        <v>0</v>
      </c>
      <c r="Y260" s="6">
        <f t="shared" si="13"/>
        <v>0</v>
      </c>
      <c r="Z260" s="163"/>
      <c r="AA260" s="12" t="str">
        <f>IF(G260=""," ",VLOOKUP(C260,'Ceiling - Project impl.'!$A$1:$F$202,3,FALSE))</f>
        <v xml:space="preserve"> </v>
      </c>
      <c r="AB260" s="13">
        <f t="shared" si="0"/>
        <v>0</v>
      </c>
      <c r="AC260" s="182">
        <f t="shared" si="14"/>
        <v>0</v>
      </c>
      <c r="AD260" s="14"/>
      <c r="AE260" s="6">
        <f t="shared" si="1"/>
        <v>0</v>
      </c>
      <c r="AF260" s="163"/>
      <c r="AG260" s="12" t="str">
        <f>IF(K260=""," ",VLOOKUP(C260,'Ceiling - Project impl.'!$A$1:$F$202,4,FALSE))</f>
        <v xml:space="preserve"> </v>
      </c>
      <c r="AH260" s="13">
        <f t="shared" si="15"/>
        <v>0</v>
      </c>
      <c r="AI260" s="182">
        <f t="shared" si="16"/>
        <v>0</v>
      </c>
      <c r="AJ260" s="14"/>
      <c r="AK260" s="6">
        <f t="shared" si="2"/>
        <v>0</v>
      </c>
      <c r="AL260" s="163"/>
      <c r="AM260" s="12" t="str">
        <f>IF(O260=""," ",VLOOKUP(C260,'Ceiling - Project impl.'!$A$1:$F$202,5,FALSE))</f>
        <v xml:space="preserve"> </v>
      </c>
      <c r="AN260" s="13">
        <f t="shared" si="3"/>
        <v>0</v>
      </c>
      <c r="AO260" s="182">
        <f t="shared" si="17"/>
        <v>0</v>
      </c>
      <c r="AP260" s="14"/>
      <c r="AQ260" s="6">
        <f t="shared" si="4"/>
        <v>0</v>
      </c>
      <c r="AR260" s="163"/>
      <c r="AS260" s="12" t="str">
        <f>IF(S260=""," ",VLOOKUP(C260,'Ceiling - Project impl.'!$A$1:$F$202,6,FALSE))</f>
        <v xml:space="preserve"> </v>
      </c>
      <c r="AT260" s="13">
        <f t="shared" si="5"/>
        <v>0</v>
      </c>
      <c r="AU260" s="182">
        <f t="shared" si="18"/>
        <v>0</v>
      </c>
      <c r="AV260" s="136">
        <f t="shared" si="6"/>
        <v>0</v>
      </c>
      <c r="AW260" s="15">
        <f t="shared" si="19"/>
        <v>0</v>
      </c>
      <c r="AX260" s="183">
        <f t="shared" si="20"/>
        <v>0</v>
      </c>
      <c r="AY260" s="388"/>
      <c r="AZ260" s="388"/>
      <c r="BA260" s="388"/>
    </row>
    <row r="261" spans="1:53" x14ac:dyDescent="0.3">
      <c r="A261" s="71"/>
      <c r="B261" s="11" t="str">
        <f>IF(A261="","",VLOOKUP(A261,'II.Distribution of grant'!$A$6:$E$45,2,FALSE))</f>
        <v/>
      </c>
      <c r="C261" s="11" t="str">
        <f>IF(A261="","",VLOOKUP(A261,'II.Distribution of grant'!$A$6:$E$45,4,FALSE))</f>
        <v/>
      </c>
      <c r="D261" s="11" t="str">
        <f>IF(A261=""," ",VLOOKUP(C261,'Ceiling - Project impl.'!$A$1:$F$202,2,FALSE))</f>
        <v xml:space="preserve"> </v>
      </c>
      <c r="E261" s="6"/>
      <c r="F261" s="6"/>
      <c r="G261" s="6"/>
      <c r="H261" s="12" t="str">
        <f>IF(G261=""," ",VLOOKUP(C261,'Ceiling - Project impl.'!$A$1:$F$202,3,FALSE))</f>
        <v xml:space="preserve"> </v>
      </c>
      <c r="I261" s="13">
        <f t="shared" si="7"/>
        <v>0</v>
      </c>
      <c r="J261" s="14"/>
      <c r="K261" s="6"/>
      <c r="L261" s="12" t="str">
        <f>IF(K261=""," ",VLOOKUP(C261,'Ceiling - Project impl.'!$A$1:$F$202,4,FALSE))</f>
        <v xml:space="preserve"> </v>
      </c>
      <c r="M261" s="13">
        <f t="shared" si="8"/>
        <v>0</v>
      </c>
      <c r="N261" s="14"/>
      <c r="O261" s="6"/>
      <c r="P261" s="12" t="str">
        <f>IF(O261=""," ",VLOOKUP(C261,'Ceiling - Project impl.'!$A$1:$F$202,5,FALSE))</f>
        <v xml:space="preserve"> </v>
      </c>
      <c r="Q261" s="13">
        <f t="shared" si="9"/>
        <v>0</v>
      </c>
      <c r="R261" s="14"/>
      <c r="S261" s="6"/>
      <c r="T261" s="12" t="str">
        <f>IF(S261=""," ",VLOOKUP(C261,'Ceiling - Project impl.'!$A$1:$F$202,6,FALSE))</f>
        <v xml:space="preserve"> </v>
      </c>
      <c r="U261" s="13">
        <f t="shared" si="10"/>
        <v>0</v>
      </c>
      <c r="V261" s="136">
        <f t="shared" si="11"/>
        <v>0</v>
      </c>
      <c r="W261" s="15">
        <f t="shared" si="12"/>
        <v>0</v>
      </c>
      <c r="Y261" s="6">
        <f t="shared" si="13"/>
        <v>0</v>
      </c>
      <c r="Z261" s="163"/>
      <c r="AA261" s="12" t="str">
        <f>IF(G261=""," ",VLOOKUP(C261,'Ceiling - Project impl.'!$A$1:$F$202,3,FALSE))</f>
        <v xml:space="preserve"> </v>
      </c>
      <c r="AB261" s="13">
        <f t="shared" si="0"/>
        <v>0</v>
      </c>
      <c r="AC261" s="182">
        <f t="shared" si="14"/>
        <v>0</v>
      </c>
      <c r="AD261" s="14"/>
      <c r="AE261" s="6">
        <f t="shared" si="1"/>
        <v>0</v>
      </c>
      <c r="AF261" s="163"/>
      <c r="AG261" s="12" t="str">
        <f>IF(K261=""," ",VLOOKUP(C261,'Ceiling - Project impl.'!$A$1:$F$202,4,FALSE))</f>
        <v xml:space="preserve"> </v>
      </c>
      <c r="AH261" s="13">
        <f t="shared" si="15"/>
        <v>0</v>
      </c>
      <c r="AI261" s="182">
        <f t="shared" si="16"/>
        <v>0</v>
      </c>
      <c r="AJ261" s="14"/>
      <c r="AK261" s="6">
        <f t="shared" si="2"/>
        <v>0</v>
      </c>
      <c r="AL261" s="163"/>
      <c r="AM261" s="12" t="str">
        <f>IF(O261=""," ",VLOOKUP(C261,'Ceiling - Project impl.'!$A$1:$F$202,5,FALSE))</f>
        <v xml:space="preserve"> </v>
      </c>
      <c r="AN261" s="13">
        <f t="shared" si="3"/>
        <v>0</v>
      </c>
      <c r="AO261" s="182">
        <f t="shared" si="17"/>
        <v>0</v>
      </c>
      <c r="AP261" s="14"/>
      <c r="AQ261" s="6">
        <f t="shared" si="4"/>
        <v>0</v>
      </c>
      <c r="AR261" s="163"/>
      <c r="AS261" s="12" t="str">
        <f>IF(S261=""," ",VLOOKUP(C261,'Ceiling - Project impl.'!$A$1:$F$202,6,FALSE))</f>
        <v xml:space="preserve"> </v>
      </c>
      <c r="AT261" s="13">
        <f t="shared" si="5"/>
        <v>0</v>
      </c>
      <c r="AU261" s="182">
        <f t="shared" si="18"/>
        <v>0</v>
      </c>
      <c r="AV261" s="136">
        <f t="shared" si="6"/>
        <v>0</v>
      </c>
      <c r="AW261" s="15">
        <f t="shared" si="19"/>
        <v>0</v>
      </c>
      <c r="AX261" s="183">
        <f t="shared" si="20"/>
        <v>0</v>
      </c>
      <c r="AY261" s="388"/>
      <c r="AZ261" s="388"/>
      <c r="BA261" s="388"/>
    </row>
    <row r="262" spans="1:53" x14ac:dyDescent="0.3">
      <c r="A262" s="71"/>
      <c r="B262" s="11" t="str">
        <f>IF(A262="","",VLOOKUP(A262,'II.Distribution of grant'!$A$6:$E$45,2,FALSE))</f>
        <v/>
      </c>
      <c r="C262" s="11" t="str">
        <f>IF(A262="","",VLOOKUP(A262,'II.Distribution of grant'!$A$6:$E$45,4,FALSE))</f>
        <v/>
      </c>
      <c r="D262" s="11" t="str">
        <f>IF(A262=""," ",VLOOKUP(C262,'Ceiling - Project impl.'!$A$1:$F$202,2,FALSE))</f>
        <v xml:space="preserve"> </v>
      </c>
      <c r="E262" s="6"/>
      <c r="F262" s="6"/>
      <c r="G262" s="6"/>
      <c r="H262" s="12" t="str">
        <f>IF(G262=""," ",VLOOKUP(C262,'Ceiling - Project impl.'!$A$1:$F$202,3,FALSE))</f>
        <v xml:space="preserve"> </v>
      </c>
      <c r="I262" s="13">
        <f t="shared" si="7"/>
        <v>0</v>
      </c>
      <c r="J262" s="14"/>
      <c r="K262" s="6"/>
      <c r="L262" s="12" t="str">
        <f>IF(K262=""," ",VLOOKUP(C262,'Ceiling - Project impl.'!$A$1:$F$202,4,FALSE))</f>
        <v xml:space="preserve"> </v>
      </c>
      <c r="M262" s="13">
        <f t="shared" si="8"/>
        <v>0</v>
      </c>
      <c r="N262" s="14"/>
      <c r="O262" s="6"/>
      <c r="P262" s="12" t="str">
        <f>IF(O262=""," ",VLOOKUP(C262,'Ceiling - Project impl.'!$A$1:$F$202,5,FALSE))</f>
        <v xml:space="preserve"> </v>
      </c>
      <c r="Q262" s="13">
        <f t="shared" si="9"/>
        <v>0</v>
      </c>
      <c r="R262" s="14"/>
      <c r="S262" s="6"/>
      <c r="T262" s="12" t="str">
        <f>IF(S262=""," ",VLOOKUP(C262,'Ceiling - Project impl.'!$A$1:$F$202,6,FALSE))</f>
        <v xml:space="preserve"> </v>
      </c>
      <c r="U262" s="13">
        <f t="shared" si="10"/>
        <v>0</v>
      </c>
      <c r="V262" s="136">
        <f t="shared" si="11"/>
        <v>0</v>
      </c>
      <c r="W262" s="15">
        <f t="shared" si="12"/>
        <v>0</v>
      </c>
      <c r="Y262" s="6">
        <f t="shared" si="13"/>
        <v>0</v>
      </c>
      <c r="Z262" s="163"/>
      <c r="AA262" s="12" t="str">
        <f>IF(G262=""," ",VLOOKUP(C262,'Ceiling - Project impl.'!$A$1:$F$202,3,FALSE))</f>
        <v xml:space="preserve"> </v>
      </c>
      <c r="AB262" s="13">
        <f t="shared" si="0"/>
        <v>0</v>
      </c>
      <c r="AC262" s="182">
        <f t="shared" si="14"/>
        <v>0</v>
      </c>
      <c r="AD262" s="14"/>
      <c r="AE262" s="6">
        <f t="shared" si="1"/>
        <v>0</v>
      </c>
      <c r="AF262" s="163"/>
      <c r="AG262" s="12" t="str">
        <f>IF(K262=""," ",VLOOKUP(C262,'Ceiling - Project impl.'!$A$1:$F$202,4,FALSE))</f>
        <v xml:space="preserve"> </v>
      </c>
      <c r="AH262" s="13">
        <f t="shared" si="15"/>
        <v>0</v>
      </c>
      <c r="AI262" s="182">
        <f t="shared" si="16"/>
        <v>0</v>
      </c>
      <c r="AJ262" s="14"/>
      <c r="AK262" s="6">
        <f t="shared" si="2"/>
        <v>0</v>
      </c>
      <c r="AL262" s="163"/>
      <c r="AM262" s="12" t="str">
        <f>IF(O262=""," ",VLOOKUP(C262,'Ceiling - Project impl.'!$A$1:$F$202,5,FALSE))</f>
        <v xml:space="preserve"> </v>
      </c>
      <c r="AN262" s="13">
        <f t="shared" si="3"/>
        <v>0</v>
      </c>
      <c r="AO262" s="182">
        <f t="shared" si="17"/>
        <v>0</v>
      </c>
      <c r="AP262" s="14"/>
      <c r="AQ262" s="6">
        <f t="shared" si="4"/>
        <v>0</v>
      </c>
      <c r="AR262" s="163"/>
      <c r="AS262" s="12" t="str">
        <f>IF(S262=""," ",VLOOKUP(C262,'Ceiling - Project impl.'!$A$1:$F$202,6,FALSE))</f>
        <v xml:space="preserve"> </v>
      </c>
      <c r="AT262" s="13">
        <f t="shared" si="5"/>
        <v>0</v>
      </c>
      <c r="AU262" s="182">
        <f t="shared" si="18"/>
        <v>0</v>
      </c>
      <c r="AV262" s="136">
        <f t="shared" si="6"/>
        <v>0</v>
      </c>
      <c r="AW262" s="15">
        <f t="shared" si="19"/>
        <v>0</v>
      </c>
      <c r="AX262" s="183">
        <f t="shared" si="20"/>
        <v>0</v>
      </c>
      <c r="AY262" s="388"/>
      <c r="AZ262" s="388"/>
      <c r="BA262" s="388"/>
    </row>
    <row r="263" spans="1:53" x14ac:dyDescent="0.3">
      <c r="A263" s="71"/>
      <c r="B263" s="11" t="str">
        <f>IF(A263="","",VLOOKUP(A263,'II.Distribution of grant'!$A$6:$E$45,2,FALSE))</f>
        <v/>
      </c>
      <c r="C263" s="11" t="str">
        <f>IF(A263="","",VLOOKUP(A263,'II.Distribution of grant'!$A$6:$E$45,4,FALSE))</f>
        <v/>
      </c>
      <c r="D263" s="11" t="str">
        <f>IF(A263=""," ",VLOOKUP(C263,'Ceiling - Project impl.'!$A$1:$F$202,2,FALSE))</f>
        <v xml:space="preserve"> </v>
      </c>
      <c r="E263" s="6"/>
      <c r="F263" s="6"/>
      <c r="G263" s="6"/>
      <c r="H263" s="12" t="str">
        <f>IF(G263=""," ",VLOOKUP(C263,'Ceiling - Project impl.'!$A$1:$F$202,3,FALSE))</f>
        <v xml:space="preserve"> </v>
      </c>
      <c r="I263" s="13">
        <f t="shared" si="7"/>
        <v>0</v>
      </c>
      <c r="J263" s="14"/>
      <c r="K263" s="6"/>
      <c r="L263" s="12" t="str">
        <f>IF(K263=""," ",VLOOKUP(C263,'Ceiling - Project impl.'!$A$1:$F$202,4,FALSE))</f>
        <v xml:space="preserve"> </v>
      </c>
      <c r="M263" s="13">
        <f t="shared" si="8"/>
        <v>0</v>
      </c>
      <c r="N263" s="14"/>
      <c r="O263" s="6"/>
      <c r="P263" s="12" t="str">
        <f>IF(O263=""," ",VLOOKUP(C263,'Ceiling - Project impl.'!$A$1:$F$202,5,FALSE))</f>
        <v xml:space="preserve"> </v>
      </c>
      <c r="Q263" s="13">
        <f t="shared" si="9"/>
        <v>0</v>
      </c>
      <c r="R263" s="14"/>
      <c r="S263" s="6"/>
      <c r="T263" s="12" t="str">
        <f>IF(S263=""," ",VLOOKUP(C263,'Ceiling - Project impl.'!$A$1:$F$202,6,FALSE))</f>
        <v xml:space="preserve"> </v>
      </c>
      <c r="U263" s="13">
        <f t="shared" si="10"/>
        <v>0</v>
      </c>
      <c r="V263" s="136">
        <f t="shared" si="11"/>
        <v>0</v>
      </c>
      <c r="W263" s="15">
        <f t="shared" si="12"/>
        <v>0</v>
      </c>
      <c r="Y263" s="6">
        <f t="shared" si="13"/>
        <v>0</v>
      </c>
      <c r="Z263" s="163"/>
      <c r="AA263" s="12" t="str">
        <f>IF(G263=""," ",VLOOKUP(C263,'Ceiling - Project impl.'!$A$1:$F$202,3,FALSE))</f>
        <v xml:space="preserve"> </v>
      </c>
      <c r="AB263" s="13">
        <f t="shared" si="0"/>
        <v>0</v>
      </c>
      <c r="AC263" s="182">
        <f t="shared" si="14"/>
        <v>0</v>
      </c>
      <c r="AD263" s="14"/>
      <c r="AE263" s="6">
        <f t="shared" si="1"/>
        <v>0</v>
      </c>
      <c r="AF263" s="163"/>
      <c r="AG263" s="12" t="str">
        <f>IF(K263=""," ",VLOOKUP(C263,'Ceiling - Project impl.'!$A$1:$F$202,4,FALSE))</f>
        <v xml:space="preserve"> </v>
      </c>
      <c r="AH263" s="13">
        <f t="shared" si="15"/>
        <v>0</v>
      </c>
      <c r="AI263" s="182">
        <f t="shared" si="16"/>
        <v>0</v>
      </c>
      <c r="AJ263" s="14"/>
      <c r="AK263" s="6">
        <f t="shared" si="2"/>
        <v>0</v>
      </c>
      <c r="AL263" s="163"/>
      <c r="AM263" s="12" t="str">
        <f>IF(O263=""," ",VLOOKUP(C263,'Ceiling - Project impl.'!$A$1:$F$202,5,FALSE))</f>
        <v xml:space="preserve"> </v>
      </c>
      <c r="AN263" s="13">
        <f t="shared" si="3"/>
        <v>0</v>
      </c>
      <c r="AO263" s="182">
        <f t="shared" si="17"/>
        <v>0</v>
      </c>
      <c r="AP263" s="14"/>
      <c r="AQ263" s="6">
        <f t="shared" si="4"/>
        <v>0</v>
      </c>
      <c r="AR263" s="163"/>
      <c r="AS263" s="12" t="str">
        <f>IF(S263=""," ",VLOOKUP(C263,'Ceiling - Project impl.'!$A$1:$F$202,6,FALSE))</f>
        <v xml:space="preserve"> </v>
      </c>
      <c r="AT263" s="13">
        <f t="shared" si="5"/>
        <v>0</v>
      </c>
      <c r="AU263" s="182">
        <f t="shared" si="18"/>
        <v>0</v>
      </c>
      <c r="AV263" s="136">
        <f t="shared" si="6"/>
        <v>0</v>
      </c>
      <c r="AW263" s="15">
        <f t="shared" si="19"/>
        <v>0</v>
      </c>
      <c r="AX263" s="183">
        <f t="shared" si="20"/>
        <v>0</v>
      </c>
      <c r="AY263" s="388"/>
      <c r="AZ263" s="388"/>
      <c r="BA263" s="388"/>
    </row>
    <row r="264" spans="1:53" x14ac:dyDescent="0.3">
      <c r="A264" s="71"/>
      <c r="B264" s="11" t="str">
        <f>IF(A264="","",VLOOKUP(A264,'II.Distribution of grant'!$A$6:$E$45,2,FALSE))</f>
        <v/>
      </c>
      <c r="C264" s="11" t="str">
        <f>IF(A264="","",VLOOKUP(A264,'II.Distribution of grant'!$A$6:$E$45,4,FALSE))</f>
        <v/>
      </c>
      <c r="D264" s="11" t="str">
        <f>IF(A264=""," ",VLOOKUP(C264,'Ceiling - Project impl.'!$A$1:$F$202,2,FALSE))</f>
        <v xml:space="preserve"> </v>
      </c>
      <c r="E264" s="6"/>
      <c r="F264" s="6"/>
      <c r="G264" s="6"/>
      <c r="H264" s="12" t="str">
        <f>IF(G264=""," ",VLOOKUP(C264,'Ceiling - Project impl.'!$A$1:$F$202,3,FALSE))</f>
        <v xml:space="preserve"> </v>
      </c>
      <c r="I264" s="13">
        <f t="shared" si="7"/>
        <v>0</v>
      </c>
      <c r="J264" s="14"/>
      <c r="K264" s="6"/>
      <c r="L264" s="12" t="str">
        <f>IF(K264=""," ",VLOOKUP(C264,'Ceiling - Project impl.'!$A$1:$F$202,4,FALSE))</f>
        <v xml:space="preserve"> </v>
      </c>
      <c r="M264" s="13">
        <f t="shared" si="8"/>
        <v>0</v>
      </c>
      <c r="N264" s="14"/>
      <c r="O264" s="6"/>
      <c r="P264" s="12" t="str">
        <f>IF(O264=""," ",VLOOKUP(C264,'Ceiling - Project impl.'!$A$1:$F$202,5,FALSE))</f>
        <v xml:space="preserve"> </v>
      </c>
      <c r="Q264" s="13">
        <f t="shared" si="9"/>
        <v>0</v>
      </c>
      <c r="R264" s="14"/>
      <c r="S264" s="6"/>
      <c r="T264" s="12" t="str">
        <f>IF(S264=""," ",VLOOKUP(C264,'Ceiling - Project impl.'!$A$1:$F$202,6,FALSE))</f>
        <v xml:space="preserve"> </v>
      </c>
      <c r="U264" s="13">
        <f t="shared" si="10"/>
        <v>0</v>
      </c>
      <c r="V264" s="136">
        <f t="shared" si="11"/>
        <v>0</v>
      </c>
      <c r="W264" s="15">
        <f t="shared" si="12"/>
        <v>0</v>
      </c>
      <c r="Y264" s="6">
        <f t="shared" si="13"/>
        <v>0</v>
      </c>
      <c r="Z264" s="163"/>
      <c r="AA264" s="12" t="str">
        <f>IF(G264=""," ",VLOOKUP(C264,'Ceiling - Project impl.'!$A$1:$F$202,3,FALSE))</f>
        <v xml:space="preserve"> </v>
      </c>
      <c r="AB264" s="13">
        <f t="shared" si="0"/>
        <v>0</v>
      </c>
      <c r="AC264" s="182">
        <f t="shared" si="14"/>
        <v>0</v>
      </c>
      <c r="AD264" s="14"/>
      <c r="AE264" s="6">
        <f t="shared" si="1"/>
        <v>0</v>
      </c>
      <c r="AF264" s="163"/>
      <c r="AG264" s="12" t="str">
        <f>IF(K264=""," ",VLOOKUP(C264,'Ceiling - Project impl.'!$A$1:$F$202,4,FALSE))</f>
        <v xml:space="preserve"> </v>
      </c>
      <c r="AH264" s="13">
        <f t="shared" si="15"/>
        <v>0</v>
      </c>
      <c r="AI264" s="182">
        <f t="shared" si="16"/>
        <v>0</v>
      </c>
      <c r="AJ264" s="14"/>
      <c r="AK264" s="6">
        <f t="shared" si="2"/>
        <v>0</v>
      </c>
      <c r="AL264" s="163"/>
      <c r="AM264" s="12" t="str">
        <f>IF(O264=""," ",VLOOKUP(C264,'Ceiling - Project impl.'!$A$1:$F$202,5,FALSE))</f>
        <v xml:space="preserve"> </v>
      </c>
      <c r="AN264" s="13">
        <f t="shared" si="3"/>
        <v>0</v>
      </c>
      <c r="AO264" s="182">
        <f t="shared" si="17"/>
        <v>0</v>
      </c>
      <c r="AP264" s="14"/>
      <c r="AQ264" s="6">
        <f t="shared" si="4"/>
        <v>0</v>
      </c>
      <c r="AR264" s="163"/>
      <c r="AS264" s="12" t="str">
        <f>IF(S264=""," ",VLOOKUP(C264,'Ceiling - Project impl.'!$A$1:$F$202,6,FALSE))</f>
        <v xml:space="preserve"> </v>
      </c>
      <c r="AT264" s="13">
        <f t="shared" si="5"/>
        <v>0</v>
      </c>
      <c r="AU264" s="182">
        <f t="shared" si="18"/>
        <v>0</v>
      </c>
      <c r="AV264" s="136">
        <f t="shared" si="6"/>
        <v>0</v>
      </c>
      <c r="AW264" s="15">
        <f t="shared" si="19"/>
        <v>0</v>
      </c>
      <c r="AX264" s="183">
        <f t="shared" si="20"/>
        <v>0</v>
      </c>
      <c r="AY264" s="388"/>
      <c r="AZ264" s="388"/>
      <c r="BA264" s="388"/>
    </row>
    <row r="265" spans="1:53" x14ac:dyDescent="0.3">
      <c r="A265" s="71"/>
      <c r="B265" s="11" t="str">
        <f>IF(A265="","",VLOOKUP(A265,'II.Distribution of grant'!$A$6:$E$45,2,FALSE))</f>
        <v/>
      </c>
      <c r="C265" s="11" t="str">
        <f>IF(A265="","",VLOOKUP(A265,'II.Distribution of grant'!$A$6:$E$45,4,FALSE))</f>
        <v/>
      </c>
      <c r="D265" s="11" t="str">
        <f>IF(A265=""," ",VLOOKUP(C265,'Ceiling - Project impl.'!$A$1:$F$202,2,FALSE))</f>
        <v xml:space="preserve"> </v>
      </c>
      <c r="E265" s="6"/>
      <c r="F265" s="6"/>
      <c r="G265" s="6"/>
      <c r="H265" s="12" t="str">
        <f>IF(G265=""," ",VLOOKUP(C265,'Ceiling - Project impl.'!$A$1:$F$202,3,FALSE))</f>
        <v xml:space="preserve"> </v>
      </c>
      <c r="I265" s="13">
        <f t="shared" si="7"/>
        <v>0</v>
      </c>
      <c r="J265" s="14"/>
      <c r="K265" s="6"/>
      <c r="L265" s="12" t="str">
        <f>IF(K265=""," ",VLOOKUP(C265,'Ceiling - Project impl.'!$A$1:$F$202,4,FALSE))</f>
        <v xml:space="preserve"> </v>
      </c>
      <c r="M265" s="13">
        <f t="shared" si="8"/>
        <v>0</v>
      </c>
      <c r="N265" s="14"/>
      <c r="O265" s="6"/>
      <c r="P265" s="12" t="str">
        <f>IF(O265=""," ",VLOOKUP(C265,'Ceiling - Project impl.'!$A$1:$F$202,5,FALSE))</f>
        <v xml:space="preserve"> </v>
      </c>
      <c r="Q265" s="13">
        <f t="shared" si="9"/>
        <v>0</v>
      </c>
      <c r="R265" s="14"/>
      <c r="S265" s="6"/>
      <c r="T265" s="12" t="str">
        <f>IF(S265=""," ",VLOOKUP(C265,'Ceiling - Project impl.'!$A$1:$F$202,6,FALSE))</f>
        <v xml:space="preserve"> </v>
      </c>
      <c r="U265" s="13">
        <f t="shared" si="10"/>
        <v>0</v>
      </c>
      <c r="V265" s="136">
        <f t="shared" si="11"/>
        <v>0</v>
      </c>
      <c r="W265" s="15">
        <f t="shared" si="12"/>
        <v>0</v>
      </c>
      <c r="Y265" s="6">
        <f t="shared" si="13"/>
        <v>0</v>
      </c>
      <c r="Z265" s="163"/>
      <c r="AA265" s="12" t="str">
        <f>IF(G265=""," ",VLOOKUP(C265,'Ceiling - Project impl.'!$A$1:$F$202,3,FALSE))</f>
        <v xml:space="preserve"> </v>
      </c>
      <c r="AB265" s="13">
        <f t="shared" si="0"/>
        <v>0</v>
      </c>
      <c r="AC265" s="182">
        <f t="shared" si="14"/>
        <v>0</v>
      </c>
      <c r="AD265" s="14"/>
      <c r="AE265" s="6">
        <f t="shared" si="1"/>
        <v>0</v>
      </c>
      <c r="AF265" s="163"/>
      <c r="AG265" s="12" t="str">
        <f>IF(K265=""," ",VLOOKUP(C265,'Ceiling - Project impl.'!$A$1:$F$202,4,FALSE))</f>
        <v xml:space="preserve"> </v>
      </c>
      <c r="AH265" s="13">
        <f t="shared" si="15"/>
        <v>0</v>
      </c>
      <c r="AI265" s="182">
        <f t="shared" si="16"/>
        <v>0</v>
      </c>
      <c r="AJ265" s="14"/>
      <c r="AK265" s="6">
        <f t="shared" si="2"/>
        <v>0</v>
      </c>
      <c r="AL265" s="163"/>
      <c r="AM265" s="12" t="str">
        <f>IF(O265=""," ",VLOOKUP(C265,'Ceiling - Project impl.'!$A$1:$F$202,5,FALSE))</f>
        <v xml:space="preserve"> </v>
      </c>
      <c r="AN265" s="13">
        <f t="shared" si="3"/>
        <v>0</v>
      </c>
      <c r="AO265" s="182">
        <f t="shared" si="17"/>
        <v>0</v>
      </c>
      <c r="AP265" s="14"/>
      <c r="AQ265" s="6">
        <f t="shared" si="4"/>
        <v>0</v>
      </c>
      <c r="AR265" s="163"/>
      <c r="AS265" s="12" t="str">
        <f>IF(S265=""," ",VLOOKUP(C265,'Ceiling - Project impl.'!$A$1:$F$202,6,FALSE))</f>
        <v xml:space="preserve"> </v>
      </c>
      <c r="AT265" s="13">
        <f t="shared" si="5"/>
        <v>0</v>
      </c>
      <c r="AU265" s="182">
        <f t="shared" si="18"/>
        <v>0</v>
      </c>
      <c r="AV265" s="136">
        <f t="shared" si="6"/>
        <v>0</v>
      </c>
      <c r="AW265" s="15">
        <f t="shared" si="19"/>
        <v>0</v>
      </c>
      <c r="AX265" s="183">
        <f t="shared" si="20"/>
        <v>0</v>
      </c>
      <c r="AY265" s="388"/>
      <c r="AZ265" s="388"/>
      <c r="BA265" s="388"/>
    </row>
    <row r="266" spans="1:53" x14ac:dyDescent="0.3">
      <c r="A266" s="71"/>
      <c r="B266" s="11" t="str">
        <f>IF(A266="","",VLOOKUP(A266,'II.Distribution of grant'!$A$6:$E$45,2,FALSE))</f>
        <v/>
      </c>
      <c r="C266" s="11" t="str">
        <f>IF(A266="","",VLOOKUP(A266,'II.Distribution of grant'!$A$6:$E$45,4,FALSE))</f>
        <v/>
      </c>
      <c r="D266" s="11" t="str">
        <f>IF(A266=""," ",VLOOKUP(C266,'Ceiling - Project impl.'!$A$1:$F$202,2,FALSE))</f>
        <v xml:space="preserve"> </v>
      </c>
      <c r="E266" s="6"/>
      <c r="F266" s="6"/>
      <c r="G266" s="6"/>
      <c r="H266" s="12" t="str">
        <f>IF(G266=""," ",VLOOKUP(C266,'Ceiling - Project impl.'!$A$1:$F$202,3,FALSE))</f>
        <v xml:space="preserve"> </v>
      </c>
      <c r="I266" s="13">
        <f t="shared" si="7"/>
        <v>0</v>
      </c>
      <c r="J266" s="14"/>
      <c r="K266" s="6"/>
      <c r="L266" s="12" t="str">
        <f>IF(K266=""," ",VLOOKUP(C266,'Ceiling - Project impl.'!$A$1:$F$202,4,FALSE))</f>
        <v xml:space="preserve"> </v>
      </c>
      <c r="M266" s="13">
        <f t="shared" si="8"/>
        <v>0</v>
      </c>
      <c r="N266" s="14"/>
      <c r="O266" s="6"/>
      <c r="P266" s="12" t="str">
        <f>IF(O266=""," ",VLOOKUP(C266,'Ceiling - Project impl.'!$A$1:$F$202,5,FALSE))</f>
        <v xml:space="preserve"> </v>
      </c>
      <c r="Q266" s="13">
        <f t="shared" si="9"/>
        <v>0</v>
      </c>
      <c r="R266" s="14"/>
      <c r="S266" s="6"/>
      <c r="T266" s="12" t="str">
        <f>IF(S266=""," ",VLOOKUP(C266,'Ceiling - Project impl.'!$A$1:$F$202,6,FALSE))</f>
        <v xml:space="preserve"> </v>
      </c>
      <c r="U266" s="13">
        <f t="shared" si="10"/>
        <v>0</v>
      </c>
      <c r="V266" s="136">
        <f t="shared" si="11"/>
        <v>0</v>
      </c>
      <c r="W266" s="15">
        <f t="shared" si="12"/>
        <v>0</v>
      </c>
      <c r="Y266" s="6">
        <f t="shared" si="13"/>
        <v>0</v>
      </c>
      <c r="Z266" s="163"/>
      <c r="AA266" s="12" t="str">
        <f>IF(G266=""," ",VLOOKUP(C266,'Ceiling - Project impl.'!$A$1:$F$202,3,FALSE))</f>
        <v xml:space="preserve"> </v>
      </c>
      <c r="AB266" s="13">
        <f t="shared" si="0"/>
        <v>0</v>
      </c>
      <c r="AC266" s="182">
        <f t="shared" si="14"/>
        <v>0</v>
      </c>
      <c r="AD266" s="14"/>
      <c r="AE266" s="6">
        <f t="shared" si="1"/>
        <v>0</v>
      </c>
      <c r="AF266" s="163"/>
      <c r="AG266" s="12" t="str">
        <f>IF(K266=""," ",VLOOKUP(C266,'Ceiling - Project impl.'!$A$1:$F$202,4,FALSE))</f>
        <v xml:space="preserve"> </v>
      </c>
      <c r="AH266" s="13">
        <f t="shared" si="15"/>
        <v>0</v>
      </c>
      <c r="AI266" s="182">
        <f t="shared" si="16"/>
        <v>0</v>
      </c>
      <c r="AJ266" s="14"/>
      <c r="AK266" s="6">
        <f t="shared" si="2"/>
        <v>0</v>
      </c>
      <c r="AL266" s="163"/>
      <c r="AM266" s="12" t="str">
        <f>IF(O266=""," ",VLOOKUP(C266,'Ceiling - Project impl.'!$A$1:$F$202,5,FALSE))</f>
        <v xml:space="preserve"> </v>
      </c>
      <c r="AN266" s="13">
        <f t="shared" si="3"/>
        <v>0</v>
      </c>
      <c r="AO266" s="182">
        <f t="shared" si="17"/>
        <v>0</v>
      </c>
      <c r="AP266" s="14"/>
      <c r="AQ266" s="6">
        <f t="shared" si="4"/>
        <v>0</v>
      </c>
      <c r="AR266" s="163"/>
      <c r="AS266" s="12" t="str">
        <f>IF(S266=""," ",VLOOKUP(C266,'Ceiling - Project impl.'!$A$1:$F$202,6,FALSE))</f>
        <v xml:space="preserve"> </v>
      </c>
      <c r="AT266" s="13">
        <f t="shared" si="5"/>
        <v>0</v>
      </c>
      <c r="AU266" s="182">
        <f t="shared" si="18"/>
        <v>0</v>
      </c>
      <c r="AV266" s="136">
        <f t="shared" si="6"/>
        <v>0</v>
      </c>
      <c r="AW266" s="15">
        <f t="shared" si="19"/>
        <v>0</v>
      </c>
      <c r="AX266" s="183">
        <f t="shared" si="20"/>
        <v>0</v>
      </c>
      <c r="AY266" s="388"/>
      <c r="AZ266" s="388"/>
      <c r="BA266" s="388"/>
    </row>
    <row r="267" spans="1:53" x14ac:dyDescent="0.3">
      <c r="A267" s="71"/>
      <c r="B267" s="11" t="str">
        <f>IF(A267="","",VLOOKUP(A267,'II.Distribution of grant'!$A$6:$E$45,2,FALSE))</f>
        <v/>
      </c>
      <c r="C267" s="11" t="str">
        <f>IF(A267="","",VLOOKUP(A267,'II.Distribution of grant'!$A$6:$E$45,4,FALSE))</f>
        <v/>
      </c>
      <c r="D267" s="11" t="str">
        <f>IF(A267=""," ",VLOOKUP(C267,'Ceiling - Project impl.'!$A$1:$F$202,2,FALSE))</f>
        <v xml:space="preserve"> </v>
      </c>
      <c r="E267" s="6"/>
      <c r="F267" s="6"/>
      <c r="G267" s="6"/>
      <c r="H267" s="12" t="str">
        <f>IF(G267=""," ",VLOOKUP(C267,'Ceiling - Project impl.'!$A$1:$F$202,3,FALSE))</f>
        <v xml:space="preserve"> </v>
      </c>
      <c r="I267" s="13">
        <f t="shared" si="7"/>
        <v>0</v>
      </c>
      <c r="J267" s="14"/>
      <c r="K267" s="6"/>
      <c r="L267" s="12" t="str">
        <f>IF(K267=""," ",VLOOKUP(C267,'Ceiling - Project impl.'!$A$1:$F$202,4,FALSE))</f>
        <v xml:space="preserve"> </v>
      </c>
      <c r="M267" s="13">
        <f t="shared" si="8"/>
        <v>0</v>
      </c>
      <c r="N267" s="14"/>
      <c r="O267" s="6"/>
      <c r="P267" s="12" t="str">
        <f>IF(O267=""," ",VLOOKUP(C267,'Ceiling - Project impl.'!$A$1:$F$202,5,FALSE))</f>
        <v xml:space="preserve"> </v>
      </c>
      <c r="Q267" s="13">
        <f t="shared" si="9"/>
        <v>0</v>
      </c>
      <c r="R267" s="14"/>
      <c r="S267" s="6"/>
      <c r="T267" s="12" t="str">
        <f>IF(S267=""," ",VLOOKUP(C267,'Ceiling - Project impl.'!$A$1:$F$202,6,FALSE))</f>
        <v xml:space="preserve"> </v>
      </c>
      <c r="U267" s="13">
        <f t="shared" si="10"/>
        <v>0</v>
      </c>
      <c r="V267" s="136">
        <f t="shared" si="11"/>
        <v>0</v>
      </c>
      <c r="W267" s="15">
        <f t="shared" si="12"/>
        <v>0</v>
      </c>
      <c r="Y267" s="6">
        <f t="shared" si="13"/>
        <v>0</v>
      </c>
      <c r="Z267" s="163"/>
      <c r="AA267" s="12" t="str">
        <f>IF(G267=""," ",VLOOKUP(C267,'Ceiling - Project impl.'!$A$1:$F$202,3,FALSE))</f>
        <v xml:space="preserve"> </v>
      </c>
      <c r="AB267" s="13">
        <f t="shared" si="0"/>
        <v>0</v>
      </c>
      <c r="AC267" s="182">
        <f t="shared" si="14"/>
        <v>0</v>
      </c>
      <c r="AD267" s="14"/>
      <c r="AE267" s="6">
        <f t="shared" si="1"/>
        <v>0</v>
      </c>
      <c r="AF267" s="163"/>
      <c r="AG267" s="12" t="str">
        <f>IF(K267=""," ",VLOOKUP(C267,'Ceiling - Project impl.'!$A$1:$F$202,4,FALSE))</f>
        <v xml:space="preserve"> </v>
      </c>
      <c r="AH267" s="13">
        <f t="shared" si="15"/>
        <v>0</v>
      </c>
      <c r="AI267" s="182">
        <f t="shared" si="16"/>
        <v>0</v>
      </c>
      <c r="AJ267" s="14"/>
      <c r="AK267" s="6">
        <f t="shared" si="2"/>
        <v>0</v>
      </c>
      <c r="AL267" s="163"/>
      <c r="AM267" s="12" t="str">
        <f>IF(O267=""," ",VLOOKUP(C267,'Ceiling - Project impl.'!$A$1:$F$202,5,FALSE))</f>
        <v xml:space="preserve"> </v>
      </c>
      <c r="AN267" s="13">
        <f t="shared" si="3"/>
        <v>0</v>
      </c>
      <c r="AO267" s="182">
        <f t="shared" si="17"/>
        <v>0</v>
      </c>
      <c r="AP267" s="14"/>
      <c r="AQ267" s="6">
        <f t="shared" si="4"/>
        <v>0</v>
      </c>
      <c r="AR267" s="163"/>
      <c r="AS267" s="12" t="str">
        <f>IF(S267=""," ",VLOOKUP(C267,'Ceiling - Project impl.'!$A$1:$F$202,6,FALSE))</f>
        <v xml:space="preserve"> </v>
      </c>
      <c r="AT267" s="13">
        <f t="shared" si="5"/>
        <v>0</v>
      </c>
      <c r="AU267" s="182">
        <f t="shared" si="18"/>
        <v>0</v>
      </c>
      <c r="AV267" s="136">
        <f t="shared" si="6"/>
        <v>0</v>
      </c>
      <c r="AW267" s="15">
        <f t="shared" si="19"/>
        <v>0</v>
      </c>
      <c r="AX267" s="183">
        <f t="shared" si="20"/>
        <v>0</v>
      </c>
      <c r="AY267" s="388"/>
      <c r="AZ267" s="388"/>
      <c r="BA267" s="388"/>
    </row>
    <row r="268" spans="1:53" x14ac:dyDescent="0.3">
      <c r="A268" s="71"/>
      <c r="B268" s="11" t="str">
        <f>IF(A268="","",VLOOKUP(A268,'II.Distribution of grant'!$A$6:$E$45,2,FALSE))</f>
        <v/>
      </c>
      <c r="C268" s="11" t="str">
        <f>IF(A268="","",VLOOKUP(A268,'II.Distribution of grant'!$A$6:$E$45,4,FALSE))</f>
        <v/>
      </c>
      <c r="D268" s="11" t="str">
        <f>IF(A268=""," ",VLOOKUP(C268,'Ceiling - Project impl.'!$A$1:$F$202,2,FALSE))</f>
        <v xml:space="preserve"> </v>
      </c>
      <c r="E268" s="6"/>
      <c r="F268" s="6"/>
      <c r="G268" s="6"/>
      <c r="H268" s="12" t="str">
        <f>IF(G268=""," ",VLOOKUP(C268,'Ceiling - Project impl.'!$A$1:$F$202,3,FALSE))</f>
        <v xml:space="preserve"> </v>
      </c>
      <c r="I268" s="13">
        <f t="shared" si="7"/>
        <v>0</v>
      </c>
      <c r="J268" s="14"/>
      <c r="K268" s="6"/>
      <c r="L268" s="12" t="str">
        <f>IF(K268=""," ",VLOOKUP(C268,'Ceiling - Project impl.'!$A$1:$F$202,4,FALSE))</f>
        <v xml:space="preserve"> </v>
      </c>
      <c r="M268" s="13">
        <f t="shared" si="8"/>
        <v>0</v>
      </c>
      <c r="N268" s="14"/>
      <c r="O268" s="6"/>
      <c r="P268" s="12" t="str">
        <f>IF(O268=""," ",VLOOKUP(C268,'Ceiling - Project impl.'!$A$1:$F$202,5,FALSE))</f>
        <v xml:space="preserve"> </v>
      </c>
      <c r="Q268" s="13">
        <f t="shared" si="9"/>
        <v>0</v>
      </c>
      <c r="R268" s="14"/>
      <c r="S268" s="6"/>
      <c r="T268" s="12" t="str">
        <f>IF(S268=""," ",VLOOKUP(C268,'Ceiling - Project impl.'!$A$1:$F$202,6,FALSE))</f>
        <v xml:space="preserve"> </v>
      </c>
      <c r="U268" s="13">
        <f t="shared" si="10"/>
        <v>0</v>
      </c>
      <c r="V268" s="136">
        <f t="shared" si="11"/>
        <v>0</v>
      </c>
      <c r="W268" s="15">
        <f t="shared" si="12"/>
        <v>0</v>
      </c>
      <c r="Y268" s="6">
        <f t="shared" si="13"/>
        <v>0</v>
      </c>
      <c r="Z268" s="163"/>
      <c r="AA268" s="12" t="str">
        <f>IF(G268=""," ",VLOOKUP(C268,'Ceiling - Project impl.'!$A$1:$F$202,3,FALSE))</f>
        <v xml:space="preserve"> </v>
      </c>
      <c r="AB268" s="13">
        <f t="shared" si="0"/>
        <v>0</v>
      </c>
      <c r="AC268" s="182">
        <f t="shared" si="14"/>
        <v>0</v>
      </c>
      <c r="AD268" s="14"/>
      <c r="AE268" s="6">
        <f t="shared" si="1"/>
        <v>0</v>
      </c>
      <c r="AF268" s="163"/>
      <c r="AG268" s="12" t="str">
        <f>IF(K268=""," ",VLOOKUP(C268,'Ceiling - Project impl.'!$A$1:$F$202,4,FALSE))</f>
        <v xml:space="preserve"> </v>
      </c>
      <c r="AH268" s="13">
        <f t="shared" si="15"/>
        <v>0</v>
      </c>
      <c r="AI268" s="182">
        <f t="shared" si="16"/>
        <v>0</v>
      </c>
      <c r="AJ268" s="14"/>
      <c r="AK268" s="6">
        <f t="shared" si="2"/>
        <v>0</v>
      </c>
      <c r="AL268" s="163"/>
      <c r="AM268" s="12" t="str">
        <f>IF(O268=""," ",VLOOKUP(C268,'Ceiling - Project impl.'!$A$1:$F$202,5,FALSE))</f>
        <v xml:space="preserve"> </v>
      </c>
      <c r="AN268" s="13">
        <f t="shared" si="3"/>
        <v>0</v>
      </c>
      <c r="AO268" s="182">
        <f t="shared" si="17"/>
        <v>0</v>
      </c>
      <c r="AP268" s="14"/>
      <c r="AQ268" s="6">
        <f t="shared" si="4"/>
        <v>0</v>
      </c>
      <c r="AR268" s="163"/>
      <c r="AS268" s="12" t="str">
        <f>IF(S268=""," ",VLOOKUP(C268,'Ceiling - Project impl.'!$A$1:$F$202,6,FALSE))</f>
        <v xml:space="preserve"> </v>
      </c>
      <c r="AT268" s="13">
        <f t="shared" si="5"/>
        <v>0</v>
      </c>
      <c r="AU268" s="182">
        <f t="shared" si="18"/>
        <v>0</v>
      </c>
      <c r="AV268" s="136">
        <f t="shared" si="6"/>
        <v>0</v>
      </c>
      <c r="AW268" s="15">
        <f t="shared" si="19"/>
        <v>0</v>
      </c>
      <c r="AX268" s="183">
        <f t="shared" si="20"/>
        <v>0</v>
      </c>
      <c r="AY268" s="388"/>
      <c r="AZ268" s="388"/>
      <c r="BA268" s="388"/>
    </row>
    <row r="269" spans="1:53" x14ac:dyDescent="0.3">
      <c r="A269" s="71"/>
      <c r="B269" s="11" t="str">
        <f>IF(A269="","",VLOOKUP(A269,'II.Distribution of grant'!$A$6:$E$45,2,FALSE))</f>
        <v/>
      </c>
      <c r="C269" s="11" t="str">
        <f>IF(A269="","",VLOOKUP(A269,'II.Distribution of grant'!$A$6:$E$45,4,FALSE))</f>
        <v/>
      </c>
      <c r="D269" s="11" t="str">
        <f>IF(A269=""," ",VLOOKUP(C269,'Ceiling - Project impl.'!$A$1:$F$202,2,FALSE))</f>
        <v xml:space="preserve"> </v>
      </c>
      <c r="E269" s="6"/>
      <c r="F269" s="6"/>
      <c r="G269" s="6"/>
      <c r="H269" s="12" t="str">
        <f>IF(G269=""," ",VLOOKUP(C269,'Ceiling - Project impl.'!$A$1:$F$202,3,FALSE))</f>
        <v xml:space="preserve"> </v>
      </c>
      <c r="I269" s="13">
        <f t="shared" si="7"/>
        <v>0</v>
      </c>
      <c r="J269" s="14"/>
      <c r="K269" s="6"/>
      <c r="L269" s="12" t="str">
        <f>IF(K269=""," ",VLOOKUP(C269,'Ceiling - Project impl.'!$A$1:$F$202,4,FALSE))</f>
        <v xml:space="preserve"> </v>
      </c>
      <c r="M269" s="13">
        <f t="shared" si="8"/>
        <v>0</v>
      </c>
      <c r="N269" s="14"/>
      <c r="O269" s="6"/>
      <c r="P269" s="12" t="str">
        <f>IF(O269=""," ",VLOOKUP(C269,'Ceiling - Project impl.'!$A$1:$F$202,5,FALSE))</f>
        <v xml:space="preserve"> </v>
      </c>
      <c r="Q269" s="13">
        <f t="shared" si="9"/>
        <v>0</v>
      </c>
      <c r="R269" s="14"/>
      <c r="S269" s="6"/>
      <c r="T269" s="12" t="str">
        <f>IF(S269=""," ",VLOOKUP(C269,'Ceiling - Project impl.'!$A$1:$F$202,6,FALSE))</f>
        <v xml:space="preserve"> </v>
      </c>
      <c r="U269" s="13">
        <f t="shared" si="10"/>
        <v>0</v>
      </c>
      <c r="V269" s="136">
        <f t="shared" si="11"/>
        <v>0</v>
      </c>
      <c r="W269" s="15">
        <f t="shared" si="12"/>
        <v>0</v>
      </c>
      <c r="Y269" s="6">
        <f t="shared" si="13"/>
        <v>0</v>
      </c>
      <c r="Z269" s="163"/>
      <c r="AA269" s="12" t="str">
        <f>IF(G269=""," ",VLOOKUP(C269,'Ceiling - Project impl.'!$A$1:$F$202,3,FALSE))</f>
        <v xml:space="preserve"> </v>
      </c>
      <c r="AB269" s="13">
        <f t="shared" si="0"/>
        <v>0</v>
      </c>
      <c r="AC269" s="182">
        <f t="shared" si="14"/>
        <v>0</v>
      </c>
      <c r="AD269" s="14"/>
      <c r="AE269" s="6">
        <f t="shared" si="1"/>
        <v>0</v>
      </c>
      <c r="AF269" s="163"/>
      <c r="AG269" s="12" t="str">
        <f>IF(K269=""," ",VLOOKUP(C269,'Ceiling - Project impl.'!$A$1:$F$202,4,FALSE))</f>
        <v xml:space="preserve"> </v>
      </c>
      <c r="AH269" s="13">
        <f t="shared" si="15"/>
        <v>0</v>
      </c>
      <c r="AI269" s="182">
        <f t="shared" si="16"/>
        <v>0</v>
      </c>
      <c r="AJ269" s="14"/>
      <c r="AK269" s="6">
        <f t="shared" si="2"/>
        <v>0</v>
      </c>
      <c r="AL269" s="163"/>
      <c r="AM269" s="12" t="str">
        <f>IF(O269=""," ",VLOOKUP(C269,'Ceiling - Project impl.'!$A$1:$F$202,5,FALSE))</f>
        <v xml:space="preserve"> </v>
      </c>
      <c r="AN269" s="13">
        <f t="shared" si="3"/>
        <v>0</v>
      </c>
      <c r="AO269" s="182">
        <f t="shared" si="17"/>
        <v>0</v>
      </c>
      <c r="AP269" s="14"/>
      <c r="AQ269" s="6">
        <f t="shared" si="4"/>
        <v>0</v>
      </c>
      <c r="AR269" s="163"/>
      <c r="AS269" s="12" t="str">
        <f>IF(S269=""," ",VLOOKUP(C269,'Ceiling - Project impl.'!$A$1:$F$202,6,FALSE))</f>
        <v xml:space="preserve"> </v>
      </c>
      <c r="AT269" s="13">
        <f t="shared" si="5"/>
        <v>0</v>
      </c>
      <c r="AU269" s="182">
        <f t="shared" si="18"/>
        <v>0</v>
      </c>
      <c r="AV269" s="136">
        <f t="shared" si="6"/>
        <v>0</v>
      </c>
      <c r="AW269" s="15">
        <f t="shared" si="19"/>
        <v>0</v>
      </c>
      <c r="AX269" s="183">
        <f t="shared" si="20"/>
        <v>0</v>
      </c>
      <c r="AY269" s="388"/>
      <c r="AZ269" s="388"/>
      <c r="BA269" s="388"/>
    </row>
    <row r="270" spans="1:53" x14ac:dyDescent="0.3">
      <c r="A270" s="71"/>
      <c r="B270" s="11" t="str">
        <f>IF(A270="","",VLOOKUP(A270,'II.Distribution of grant'!$A$6:$E$45,2,FALSE))</f>
        <v/>
      </c>
      <c r="C270" s="11" t="str">
        <f>IF(A270="","",VLOOKUP(A270,'II.Distribution of grant'!$A$6:$E$45,4,FALSE))</f>
        <v/>
      </c>
      <c r="D270" s="11" t="str">
        <f>IF(A270=""," ",VLOOKUP(C270,'Ceiling - Project impl.'!$A$1:$F$202,2,FALSE))</f>
        <v xml:space="preserve"> </v>
      </c>
      <c r="E270" s="6"/>
      <c r="F270" s="6"/>
      <c r="G270" s="6"/>
      <c r="H270" s="12" t="str">
        <f>IF(G270=""," ",VLOOKUP(C270,'Ceiling - Project impl.'!$A$1:$F$202,3,FALSE))</f>
        <v xml:space="preserve"> </v>
      </c>
      <c r="I270" s="13">
        <f t="shared" si="7"/>
        <v>0</v>
      </c>
      <c r="J270" s="14"/>
      <c r="K270" s="6"/>
      <c r="L270" s="12" t="str">
        <f>IF(K270=""," ",VLOOKUP(C270,'Ceiling - Project impl.'!$A$1:$F$202,4,FALSE))</f>
        <v xml:space="preserve"> </v>
      </c>
      <c r="M270" s="13">
        <f t="shared" si="8"/>
        <v>0</v>
      </c>
      <c r="N270" s="14"/>
      <c r="O270" s="6"/>
      <c r="P270" s="12" t="str">
        <f>IF(O270=""," ",VLOOKUP(C270,'Ceiling - Project impl.'!$A$1:$F$202,5,FALSE))</f>
        <v xml:space="preserve"> </v>
      </c>
      <c r="Q270" s="13">
        <f t="shared" si="9"/>
        <v>0</v>
      </c>
      <c r="R270" s="14"/>
      <c r="S270" s="6"/>
      <c r="T270" s="12" t="str">
        <f>IF(S270=""," ",VLOOKUP(C270,'Ceiling - Project impl.'!$A$1:$F$202,6,FALSE))</f>
        <v xml:space="preserve"> </v>
      </c>
      <c r="U270" s="13">
        <f t="shared" si="10"/>
        <v>0</v>
      </c>
      <c r="V270" s="136">
        <f t="shared" si="11"/>
        <v>0</v>
      </c>
      <c r="W270" s="15">
        <f t="shared" si="12"/>
        <v>0</v>
      </c>
      <c r="Y270" s="6">
        <f t="shared" si="13"/>
        <v>0</v>
      </c>
      <c r="Z270" s="163"/>
      <c r="AA270" s="12" t="str">
        <f>IF(G270=""," ",VLOOKUP(C270,'Ceiling - Project impl.'!$A$1:$F$202,3,FALSE))</f>
        <v xml:space="preserve"> </v>
      </c>
      <c r="AB270" s="13">
        <f t="shared" si="0"/>
        <v>0</v>
      </c>
      <c r="AC270" s="182">
        <f t="shared" si="14"/>
        <v>0</v>
      </c>
      <c r="AD270" s="14"/>
      <c r="AE270" s="6">
        <f t="shared" si="1"/>
        <v>0</v>
      </c>
      <c r="AF270" s="163"/>
      <c r="AG270" s="12" t="str">
        <f>IF(K270=""," ",VLOOKUP(C270,'Ceiling - Project impl.'!$A$1:$F$202,4,FALSE))</f>
        <v xml:space="preserve"> </v>
      </c>
      <c r="AH270" s="13">
        <f t="shared" si="15"/>
        <v>0</v>
      </c>
      <c r="AI270" s="182">
        <f t="shared" si="16"/>
        <v>0</v>
      </c>
      <c r="AJ270" s="14"/>
      <c r="AK270" s="6">
        <f t="shared" si="2"/>
        <v>0</v>
      </c>
      <c r="AL270" s="163"/>
      <c r="AM270" s="12" t="str">
        <f>IF(O270=""," ",VLOOKUP(C270,'Ceiling - Project impl.'!$A$1:$F$202,5,FALSE))</f>
        <v xml:space="preserve"> </v>
      </c>
      <c r="AN270" s="13">
        <f t="shared" si="3"/>
        <v>0</v>
      </c>
      <c r="AO270" s="182">
        <f t="shared" si="17"/>
        <v>0</v>
      </c>
      <c r="AP270" s="14"/>
      <c r="AQ270" s="6">
        <f t="shared" si="4"/>
        <v>0</v>
      </c>
      <c r="AR270" s="163"/>
      <c r="AS270" s="12" t="str">
        <f>IF(S270=""," ",VLOOKUP(C270,'Ceiling - Project impl.'!$A$1:$F$202,6,FALSE))</f>
        <v xml:space="preserve"> </v>
      </c>
      <c r="AT270" s="13">
        <f t="shared" si="5"/>
        <v>0</v>
      </c>
      <c r="AU270" s="182">
        <f t="shared" si="18"/>
        <v>0</v>
      </c>
      <c r="AV270" s="136">
        <f t="shared" si="6"/>
        <v>0</v>
      </c>
      <c r="AW270" s="15">
        <f t="shared" si="19"/>
        <v>0</v>
      </c>
      <c r="AX270" s="183">
        <f t="shared" si="20"/>
        <v>0</v>
      </c>
      <c r="AY270" s="388"/>
      <c r="AZ270" s="388"/>
      <c r="BA270" s="388"/>
    </row>
    <row r="271" spans="1:53" x14ac:dyDescent="0.3">
      <c r="A271" s="71"/>
      <c r="B271" s="11" t="str">
        <f>IF(A271="","",VLOOKUP(A271,'II.Distribution of grant'!$A$6:$E$45,2,FALSE))</f>
        <v/>
      </c>
      <c r="C271" s="11" t="str">
        <f>IF(A271="","",VLOOKUP(A271,'II.Distribution of grant'!$A$6:$E$45,4,FALSE))</f>
        <v/>
      </c>
      <c r="D271" s="11" t="str">
        <f>IF(A271=""," ",VLOOKUP(C271,'Ceiling - Project impl.'!$A$1:$F$202,2,FALSE))</f>
        <v xml:space="preserve"> </v>
      </c>
      <c r="E271" s="6"/>
      <c r="F271" s="6"/>
      <c r="G271" s="6"/>
      <c r="H271" s="12" t="str">
        <f>IF(G271=""," ",VLOOKUP(C271,'Ceiling - Project impl.'!$A$1:$F$202,3,FALSE))</f>
        <v xml:space="preserve"> </v>
      </c>
      <c r="I271" s="13">
        <f t="shared" si="7"/>
        <v>0</v>
      </c>
      <c r="J271" s="14"/>
      <c r="K271" s="6"/>
      <c r="L271" s="12" t="str">
        <f>IF(K271=""," ",VLOOKUP(C271,'Ceiling - Project impl.'!$A$1:$F$202,4,FALSE))</f>
        <v xml:space="preserve"> </v>
      </c>
      <c r="M271" s="13">
        <f t="shared" si="8"/>
        <v>0</v>
      </c>
      <c r="N271" s="14"/>
      <c r="O271" s="6"/>
      <c r="P271" s="12" t="str">
        <f>IF(O271=""," ",VLOOKUP(C271,'Ceiling - Project impl.'!$A$1:$F$202,5,FALSE))</f>
        <v xml:space="preserve"> </v>
      </c>
      <c r="Q271" s="13">
        <f t="shared" si="9"/>
        <v>0</v>
      </c>
      <c r="R271" s="14"/>
      <c r="S271" s="6"/>
      <c r="T271" s="12" t="str">
        <f>IF(S271=""," ",VLOOKUP(C271,'Ceiling - Project impl.'!$A$1:$F$202,6,FALSE))</f>
        <v xml:space="preserve"> </v>
      </c>
      <c r="U271" s="13">
        <f t="shared" si="10"/>
        <v>0</v>
      </c>
      <c r="V271" s="136">
        <f t="shared" si="11"/>
        <v>0</v>
      </c>
      <c r="W271" s="15">
        <f t="shared" si="12"/>
        <v>0</v>
      </c>
      <c r="Y271" s="6">
        <f t="shared" si="13"/>
        <v>0</v>
      </c>
      <c r="Z271" s="163"/>
      <c r="AA271" s="12" t="str">
        <f>IF(G271=""," ",VLOOKUP(C271,'Ceiling - Project impl.'!$A$1:$F$202,3,FALSE))</f>
        <v xml:space="preserve"> </v>
      </c>
      <c r="AB271" s="13">
        <f t="shared" si="0"/>
        <v>0</v>
      </c>
      <c r="AC271" s="182">
        <f t="shared" si="14"/>
        <v>0</v>
      </c>
      <c r="AD271" s="14"/>
      <c r="AE271" s="6">
        <f t="shared" si="1"/>
        <v>0</v>
      </c>
      <c r="AF271" s="163"/>
      <c r="AG271" s="12" t="str">
        <f>IF(K271=""," ",VLOOKUP(C271,'Ceiling - Project impl.'!$A$1:$F$202,4,FALSE))</f>
        <v xml:space="preserve"> </v>
      </c>
      <c r="AH271" s="13">
        <f t="shared" si="15"/>
        <v>0</v>
      </c>
      <c r="AI271" s="182">
        <f t="shared" si="16"/>
        <v>0</v>
      </c>
      <c r="AJ271" s="14"/>
      <c r="AK271" s="6">
        <f t="shared" si="2"/>
        <v>0</v>
      </c>
      <c r="AL271" s="163"/>
      <c r="AM271" s="12" t="str">
        <f>IF(O271=""," ",VLOOKUP(C271,'Ceiling - Project impl.'!$A$1:$F$202,5,FALSE))</f>
        <v xml:space="preserve"> </v>
      </c>
      <c r="AN271" s="13">
        <f t="shared" si="3"/>
        <v>0</v>
      </c>
      <c r="AO271" s="182">
        <f t="shared" si="17"/>
        <v>0</v>
      </c>
      <c r="AP271" s="14"/>
      <c r="AQ271" s="6">
        <f t="shared" si="4"/>
        <v>0</v>
      </c>
      <c r="AR271" s="163"/>
      <c r="AS271" s="12" t="str">
        <f>IF(S271=""," ",VLOOKUP(C271,'Ceiling - Project impl.'!$A$1:$F$202,6,FALSE))</f>
        <v xml:space="preserve"> </v>
      </c>
      <c r="AT271" s="13">
        <f t="shared" si="5"/>
        <v>0</v>
      </c>
      <c r="AU271" s="182">
        <f t="shared" si="18"/>
        <v>0</v>
      </c>
      <c r="AV271" s="136">
        <f t="shared" si="6"/>
        <v>0</v>
      </c>
      <c r="AW271" s="15">
        <f t="shared" si="19"/>
        <v>0</v>
      </c>
      <c r="AX271" s="183">
        <f t="shared" si="20"/>
        <v>0</v>
      </c>
      <c r="AY271" s="388"/>
      <c r="AZ271" s="388"/>
      <c r="BA271" s="388"/>
    </row>
    <row r="272" spans="1:53" x14ac:dyDescent="0.3">
      <c r="A272" s="71"/>
      <c r="B272" s="11" t="str">
        <f>IF(A272="","",VLOOKUP(A272,'II.Distribution of grant'!$A$6:$E$45,2,FALSE))</f>
        <v/>
      </c>
      <c r="C272" s="11" t="str">
        <f>IF(A272="","",VLOOKUP(A272,'II.Distribution of grant'!$A$6:$E$45,4,FALSE))</f>
        <v/>
      </c>
      <c r="D272" s="11" t="str">
        <f>IF(A272=""," ",VLOOKUP(C272,'Ceiling - Project impl.'!$A$1:$F$202,2,FALSE))</f>
        <v xml:space="preserve"> </v>
      </c>
      <c r="E272" s="6"/>
      <c r="F272" s="6"/>
      <c r="G272" s="6"/>
      <c r="H272" s="12" t="str">
        <f>IF(G272=""," ",VLOOKUP(C272,'Ceiling - Project impl.'!$A$1:$F$202,3,FALSE))</f>
        <v xml:space="preserve"> </v>
      </c>
      <c r="I272" s="13">
        <f t="shared" si="7"/>
        <v>0</v>
      </c>
      <c r="J272" s="14"/>
      <c r="K272" s="6"/>
      <c r="L272" s="12" t="str">
        <f>IF(K272=""," ",VLOOKUP(C272,'Ceiling - Project impl.'!$A$1:$F$202,4,FALSE))</f>
        <v xml:space="preserve"> </v>
      </c>
      <c r="M272" s="13">
        <f t="shared" si="8"/>
        <v>0</v>
      </c>
      <c r="N272" s="14"/>
      <c r="O272" s="6"/>
      <c r="P272" s="12" t="str">
        <f>IF(O272=""," ",VLOOKUP(C272,'Ceiling - Project impl.'!$A$1:$F$202,5,FALSE))</f>
        <v xml:space="preserve"> </v>
      </c>
      <c r="Q272" s="13">
        <f t="shared" si="9"/>
        <v>0</v>
      </c>
      <c r="R272" s="14"/>
      <c r="S272" s="6"/>
      <c r="T272" s="12" t="str">
        <f>IF(S272=""," ",VLOOKUP(C272,'Ceiling - Project impl.'!$A$1:$F$202,6,FALSE))</f>
        <v xml:space="preserve"> </v>
      </c>
      <c r="U272" s="13">
        <f t="shared" si="10"/>
        <v>0</v>
      </c>
      <c r="V272" s="136">
        <f t="shared" si="11"/>
        <v>0</v>
      </c>
      <c r="W272" s="15">
        <f t="shared" si="12"/>
        <v>0</v>
      </c>
      <c r="Y272" s="6">
        <f t="shared" si="13"/>
        <v>0</v>
      </c>
      <c r="Z272" s="163"/>
      <c r="AA272" s="12" t="str">
        <f>IF(G272=""," ",VLOOKUP(C272,'Ceiling - Project impl.'!$A$1:$F$202,3,FALSE))</f>
        <v xml:space="preserve"> </v>
      </c>
      <c r="AB272" s="13">
        <f t="shared" si="0"/>
        <v>0</v>
      </c>
      <c r="AC272" s="182">
        <f t="shared" si="14"/>
        <v>0</v>
      </c>
      <c r="AD272" s="14"/>
      <c r="AE272" s="6">
        <f t="shared" si="1"/>
        <v>0</v>
      </c>
      <c r="AF272" s="163"/>
      <c r="AG272" s="12" t="str">
        <f>IF(K272=""," ",VLOOKUP(C272,'Ceiling - Project impl.'!$A$1:$F$202,4,FALSE))</f>
        <v xml:space="preserve"> </v>
      </c>
      <c r="AH272" s="13">
        <f t="shared" si="15"/>
        <v>0</v>
      </c>
      <c r="AI272" s="182">
        <f t="shared" si="16"/>
        <v>0</v>
      </c>
      <c r="AJ272" s="14"/>
      <c r="AK272" s="6">
        <f t="shared" si="2"/>
        <v>0</v>
      </c>
      <c r="AL272" s="163"/>
      <c r="AM272" s="12" t="str">
        <f>IF(O272=""," ",VLOOKUP(C272,'Ceiling - Project impl.'!$A$1:$F$202,5,FALSE))</f>
        <v xml:space="preserve"> </v>
      </c>
      <c r="AN272" s="13">
        <f t="shared" si="3"/>
        <v>0</v>
      </c>
      <c r="AO272" s="182">
        <f t="shared" si="17"/>
        <v>0</v>
      </c>
      <c r="AP272" s="14"/>
      <c r="AQ272" s="6">
        <f t="shared" si="4"/>
        <v>0</v>
      </c>
      <c r="AR272" s="163"/>
      <c r="AS272" s="12" t="str">
        <f>IF(S272=""," ",VLOOKUP(C272,'Ceiling - Project impl.'!$A$1:$F$202,6,FALSE))</f>
        <v xml:space="preserve"> </v>
      </c>
      <c r="AT272" s="13">
        <f t="shared" si="5"/>
        <v>0</v>
      </c>
      <c r="AU272" s="182">
        <f t="shared" si="18"/>
        <v>0</v>
      </c>
      <c r="AV272" s="136">
        <f t="shared" si="6"/>
        <v>0</v>
      </c>
      <c r="AW272" s="15">
        <f t="shared" si="19"/>
        <v>0</v>
      </c>
      <c r="AX272" s="183">
        <f t="shared" si="20"/>
        <v>0</v>
      </c>
      <c r="AY272" s="388"/>
      <c r="AZ272" s="388"/>
      <c r="BA272" s="388"/>
    </row>
    <row r="273" spans="1:53" x14ac:dyDescent="0.3">
      <c r="A273" s="71"/>
      <c r="B273" s="11" t="str">
        <f>IF(A273="","",VLOOKUP(A273,'II.Distribution of grant'!$A$6:$E$45,2,FALSE))</f>
        <v/>
      </c>
      <c r="C273" s="11" t="str">
        <f>IF(A273="","",VLOOKUP(A273,'II.Distribution of grant'!$A$6:$E$45,4,FALSE))</f>
        <v/>
      </c>
      <c r="D273" s="11" t="str">
        <f>IF(A273=""," ",VLOOKUP(C273,'Ceiling - Project impl.'!$A$1:$F$202,2,FALSE))</f>
        <v xml:space="preserve"> </v>
      </c>
      <c r="E273" s="6"/>
      <c r="F273" s="6"/>
      <c r="G273" s="6"/>
      <c r="H273" s="12" t="str">
        <f>IF(G273=""," ",VLOOKUP(C273,'Ceiling - Project impl.'!$A$1:$F$202,3,FALSE))</f>
        <v xml:space="preserve"> </v>
      </c>
      <c r="I273" s="13">
        <f t="shared" si="7"/>
        <v>0</v>
      </c>
      <c r="J273" s="14"/>
      <c r="K273" s="6"/>
      <c r="L273" s="12" t="str">
        <f>IF(K273=""," ",VLOOKUP(C273,'Ceiling - Project impl.'!$A$1:$F$202,4,FALSE))</f>
        <v xml:space="preserve"> </v>
      </c>
      <c r="M273" s="13">
        <f t="shared" si="8"/>
        <v>0</v>
      </c>
      <c r="N273" s="14"/>
      <c r="O273" s="6"/>
      <c r="P273" s="12" t="str">
        <f>IF(O273=""," ",VLOOKUP(C273,'Ceiling - Project impl.'!$A$1:$F$202,5,FALSE))</f>
        <v xml:space="preserve"> </v>
      </c>
      <c r="Q273" s="13">
        <f t="shared" si="9"/>
        <v>0</v>
      </c>
      <c r="R273" s="14"/>
      <c r="S273" s="6"/>
      <c r="T273" s="12" t="str">
        <f>IF(S273=""," ",VLOOKUP(C273,'Ceiling - Project impl.'!$A$1:$F$202,6,FALSE))</f>
        <v xml:space="preserve"> </v>
      </c>
      <c r="U273" s="13">
        <f t="shared" si="10"/>
        <v>0</v>
      </c>
      <c r="V273" s="136">
        <f t="shared" si="11"/>
        <v>0</v>
      </c>
      <c r="W273" s="15">
        <f t="shared" si="12"/>
        <v>0</v>
      </c>
      <c r="Y273" s="6">
        <f t="shared" si="13"/>
        <v>0</v>
      </c>
      <c r="Z273" s="163"/>
      <c r="AA273" s="12" t="str">
        <f>IF(G273=""," ",VLOOKUP(C273,'Ceiling - Project impl.'!$A$1:$F$202,3,FALSE))</f>
        <v xml:space="preserve"> </v>
      </c>
      <c r="AB273" s="13">
        <f t="shared" si="0"/>
        <v>0</v>
      </c>
      <c r="AC273" s="182">
        <f t="shared" si="14"/>
        <v>0</v>
      </c>
      <c r="AD273" s="14"/>
      <c r="AE273" s="6">
        <f t="shared" si="1"/>
        <v>0</v>
      </c>
      <c r="AF273" s="163"/>
      <c r="AG273" s="12" t="str">
        <f>IF(K273=""," ",VLOOKUP(C273,'Ceiling - Project impl.'!$A$1:$F$202,4,FALSE))</f>
        <v xml:space="preserve"> </v>
      </c>
      <c r="AH273" s="13">
        <f t="shared" si="15"/>
        <v>0</v>
      </c>
      <c r="AI273" s="182">
        <f t="shared" si="16"/>
        <v>0</v>
      </c>
      <c r="AJ273" s="14"/>
      <c r="AK273" s="6">
        <f t="shared" si="2"/>
        <v>0</v>
      </c>
      <c r="AL273" s="163"/>
      <c r="AM273" s="12" t="str">
        <f>IF(O273=""," ",VLOOKUP(C273,'Ceiling - Project impl.'!$A$1:$F$202,5,FALSE))</f>
        <v xml:space="preserve"> </v>
      </c>
      <c r="AN273" s="13">
        <f t="shared" si="3"/>
        <v>0</v>
      </c>
      <c r="AO273" s="182">
        <f t="shared" si="17"/>
        <v>0</v>
      </c>
      <c r="AP273" s="14"/>
      <c r="AQ273" s="6">
        <f t="shared" si="4"/>
        <v>0</v>
      </c>
      <c r="AR273" s="163"/>
      <c r="AS273" s="12" t="str">
        <f>IF(S273=""," ",VLOOKUP(C273,'Ceiling - Project impl.'!$A$1:$F$202,6,FALSE))</f>
        <v xml:space="preserve"> </v>
      </c>
      <c r="AT273" s="13">
        <f t="shared" si="5"/>
        <v>0</v>
      </c>
      <c r="AU273" s="182">
        <f t="shared" si="18"/>
        <v>0</v>
      </c>
      <c r="AV273" s="136">
        <f t="shared" si="6"/>
        <v>0</v>
      </c>
      <c r="AW273" s="15">
        <f t="shared" si="19"/>
        <v>0</v>
      </c>
      <c r="AX273" s="183">
        <f t="shared" si="20"/>
        <v>0</v>
      </c>
      <c r="AY273" s="388"/>
      <c r="AZ273" s="388"/>
      <c r="BA273" s="388"/>
    </row>
    <row r="274" spans="1:53" x14ac:dyDescent="0.3">
      <c r="A274" s="71"/>
      <c r="B274" s="11" t="str">
        <f>IF(A274="","",VLOOKUP(A274,'II.Distribution of grant'!$A$6:$E$45,2,FALSE))</f>
        <v/>
      </c>
      <c r="C274" s="11" t="str">
        <f>IF(A274="","",VLOOKUP(A274,'II.Distribution of grant'!$A$6:$E$45,4,FALSE))</f>
        <v/>
      </c>
      <c r="D274" s="11" t="str">
        <f>IF(A274=""," ",VLOOKUP(C274,'Ceiling - Project impl.'!$A$1:$F$202,2,FALSE))</f>
        <v xml:space="preserve"> </v>
      </c>
      <c r="E274" s="6"/>
      <c r="F274" s="6"/>
      <c r="G274" s="6"/>
      <c r="H274" s="12" t="str">
        <f>IF(G274=""," ",VLOOKUP(C274,'Ceiling - Project impl.'!$A$1:$F$202,3,FALSE))</f>
        <v xml:space="preserve"> </v>
      </c>
      <c r="I274" s="13">
        <f t="shared" si="7"/>
        <v>0</v>
      </c>
      <c r="J274" s="14"/>
      <c r="K274" s="6"/>
      <c r="L274" s="12" t="str">
        <f>IF(K274=""," ",VLOOKUP(C274,'Ceiling - Project impl.'!$A$1:$F$202,4,FALSE))</f>
        <v xml:space="preserve"> </v>
      </c>
      <c r="M274" s="13">
        <f t="shared" si="8"/>
        <v>0</v>
      </c>
      <c r="N274" s="14"/>
      <c r="O274" s="6"/>
      <c r="P274" s="12" t="str">
        <f>IF(O274=""," ",VLOOKUP(C274,'Ceiling - Project impl.'!$A$1:$F$202,5,FALSE))</f>
        <v xml:space="preserve"> </v>
      </c>
      <c r="Q274" s="13">
        <f t="shared" si="9"/>
        <v>0</v>
      </c>
      <c r="R274" s="14"/>
      <c r="S274" s="6"/>
      <c r="T274" s="12" t="str">
        <f>IF(S274=""," ",VLOOKUP(C274,'Ceiling - Project impl.'!$A$1:$F$202,6,FALSE))</f>
        <v xml:space="preserve"> </v>
      </c>
      <c r="U274" s="13">
        <f t="shared" si="10"/>
        <v>0</v>
      </c>
      <c r="V274" s="136">
        <f t="shared" si="11"/>
        <v>0</v>
      </c>
      <c r="W274" s="15">
        <f t="shared" si="12"/>
        <v>0</v>
      </c>
      <c r="Y274" s="6">
        <f t="shared" si="13"/>
        <v>0</v>
      </c>
      <c r="Z274" s="163"/>
      <c r="AA274" s="12" t="str">
        <f>IF(G274=""," ",VLOOKUP(C274,'Ceiling - Project impl.'!$A$1:$F$202,3,FALSE))</f>
        <v xml:space="preserve"> </v>
      </c>
      <c r="AB274" s="13">
        <f t="shared" si="0"/>
        <v>0</v>
      </c>
      <c r="AC274" s="182">
        <f t="shared" si="14"/>
        <v>0</v>
      </c>
      <c r="AD274" s="14"/>
      <c r="AE274" s="6">
        <f t="shared" si="1"/>
        <v>0</v>
      </c>
      <c r="AF274" s="163"/>
      <c r="AG274" s="12" t="str">
        <f>IF(K274=""," ",VLOOKUP(C274,'Ceiling - Project impl.'!$A$1:$F$202,4,FALSE))</f>
        <v xml:space="preserve"> </v>
      </c>
      <c r="AH274" s="13">
        <f t="shared" si="15"/>
        <v>0</v>
      </c>
      <c r="AI274" s="182">
        <f t="shared" si="16"/>
        <v>0</v>
      </c>
      <c r="AJ274" s="14"/>
      <c r="AK274" s="6">
        <f t="shared" si="2"/>
        <v>0</v>
      </c>
      <c r="AL274" s="163"/>
      <c r="AM274" s="12" t="str">
        <f>IF(O274=""," ",VLOOKUP(C274,'Ceiling - Project impl.'!$A$1:$F$202,5,FALSE))</f>
        <v xml:space="preserve"> </v>
      </c>
      <c r="AN274" s="13">
        <f t="shared" si="3"/>
        <v>0</v>
      </c>
      <c r="AO274" s="182">
        <f t="shared" si="17"/>
        <v>0</v>
      </c>
      <c r="AP274" s="14"/>
      <c r="AQ274" s="6">
        <f t="shared" si="4"/>
        <v>0</v>
      </c>
      <c r="AR274" s="163"/>
      <c r="AS274" s="12" t="str">
        <f>IF(S274=""," ",VLOOKUP(C274,'Ceiling - Project impl.'!$A$1:$F$202,6,FALSE))</f>
        <v xml:space="preserve"> </v>
      </c>
      <c r="AT274" s="13">
        <f t="shared" si="5"/>
        <v>0</v>
      </c>
      <c r="AU274" s="182">
        <f t="shared" si="18"/>
        <v>0</v>
      </c>
      <c r="AV274" s="136">
        <f t="shared" si="6"/>
        <v>0</v>
      </c>
      <c r="AW274" s="15">
        <f t="shared" si="19"/>
        <v>0</v>
      </c>
      <c r="AX274" s="183">
        <f t="shared" si="20"/>
        <v>0</v>
      </c>
      <c r="AY274" s="388"/>
      <c r="AZ274" s="388"/>
      <c r="BA274" s="388"/>
    </row>
    <row r="275" spans="1:53" x14ac:dyDescent="0.3">
      <c r="A275" s="71"/>
      <c r="B275" s="11" t="str">
        <f>IF(A275="","",VLOOKUP(A275,'II.Distribution of grant'!$A$6:$E$45,2,FALSE))</f>
        <v/>
      </c>
      <c r="C275" s="11" t="str">
        <f>IF(A275="","",VLOOKUP(A275,'II.Distribution of grant'!$A$6:$E$45,4,FALSE))</f>
        <v/>
      </c>
      <c r="D275" s="11" t="str">
        <f>IF(A275=""," ",VLOOKUP(C275,'Ceiling - Project impl.'!$A$1:$F$202,2,FALSE))</f>
        <v xml:space="preserve"> </v>
      </c>
      <c r="E275" s="6"/>
      <c r="F275" s="6"/>
      <c r="G275" s="6"/>
      <c r="H275" s="12" t="str">
        <f>IF(G275=""," ",VLOOKUP(C275,'Ceiling - Project impl.'!$A$1:$F$202,3,FALSE))</f>
        <v xml:space="preserve"> </v>
      </c>
      <c r="I275" s="13">
        <f t="shared" si="7"/>
        <v>0</v>
      </c>
      <c r="J275" s="14"/>
      <c r="K275" s="6"/>
      <c r="L275" s="12" t="str">
        <f>IF(K275=""," ",VLOOKUP(C275,'Ceiling - Project impl.'!$A$1:$F$202,4,FALSE))</f>
        <v xml:space="preserve"> </v>
      </c>
      <c r="M275" s="13">
        <f t="shared" si="8"/>
        <v>0</v>
      </c>
      <c r="N275" s="14"/>
      <c r="O275" s="6"/>
      <c r="P275" s="12" t="str">
        <f>IF(O275=""," ",VLOOKUP(C275,'Ceiling - Project impl.'!$A$1:$F$202,5,FALSE))</f>
        <v xml:space="preserve"> </v>
      </c>
      <c r="Q275" s="13">
        <f t="shared" si="9"/>
        <v>0</v>
      </c>
      <c r="R275" s="14"/>
      <c r="S275" s="6"/>
      <c r="T275" s="12" t="str">
        <f>IF(S275=""," ",VLOOKUP(C275,'Ceiling - Project impl.'!$A$1:$F$202,6,FALSE))</f>
        <v xml:space="preserve"> </v>
      </c>
      <c r="U275" s="13">
        <f t="shared" si="10"/>
        <v>0</v>
      </c>
      <c r="V275" s="136">
        <f t="shared" si="11"/>
        <v>0</v>
      </c>
      <c r="W275" s="15">
        <f t="shared" si="12"/>
        <v>0</v>
      </c>
      <c r="Y275" s="6">
        <f t="shared" si="13"/>
        <v>0</v>
      </c>
      <c r="Z275" s="163"/>
      <c r="AA275" s="12" t="str">
        <f>IF(G275=""," ",VLOOKUP(C275,'Ceiling - Project impl.'!$A$1:$F$202,3,FALSE))</f>
        <v xml:space="preserve"> </v>
      </c>
      <c r="AB275" s="13">
        <f t="shared" si="0"/>
        <v>0</v>
      </c>
      <c r="AC275" s="182">
        <f t="shared" si="14"/>
        <v>0</v>
      </c>
      <c r="AD275" s="14"/>
      <c r="AE275" s="6">
        <f t="shared" si="1"/>
        <v>0</v>
      </c>
      <c r="AF275" s="163"/>
      <c r="AG275" s="12" t="str">
        <f>IF(K275=""," ",VLOOKUP(C275,'Ceiling - Project impl.'!$A$1:$F$202,4,FALSE))</f>
        <v xml:space="preserve"> </v>
      </c>
      <c r="AH275" s="13">
        <f t="shared" si="15"/>
        <v>0</v>
      </c>
      <c r="AI275" s="182">
        <f t="shared" si="16"/>
        <v>0</v>
      </c>
      <c r="AJ275" s="14"/>
      <c r="AK275" s="6">
        <f t="shared" si="2"/>
        <v>0</v>
      </c>
      <c r="AL275" s="163"/>
      <c r="AM275" s="12" t="str">
        <f>IF(O275=""," ",VLOOKUP(C275,'Ceiling - Project impl.'!$A$1:$F$202,5,FALSE))</f>
        <v xml:space="preserve"> </v>
      </c>
      <c r="AN275" s="13">
        <f t="shared" si="3"/>
        <v>0</v>
      </c>
      <c r="AO275" s="182">
        <f t="shared" si="17"/>
        <v>0</v>
      </c>
      <c r="AP275" s="14"/>
      <c r="AQ275" s="6">
        <f t="shared" si="4"/>
        <v>0</v>
      </c>
      <c r="AR275" s="163"/>
      <c r="AS275" s="12" t="str">
        <f>IF(S275=""," ",VLOOKUP(C275,'Ceiling - Project impl.'!$A$1:$F$202,6,FALSE))</f>
        <v xml:space="preserve"> </v>
      </c>
      <c r="AT275" s="13">
        <f t="shared" si="5"/>
        <v>0</v>
      </c>
      <c r="AU275" s="182">
        <f t="shared" si="18"/>
        <v>0</v>
      </c>
      <c r="AV275" s="136">
        <f t="shared" si="6"/>
        <v>0</v>
      </c>
      <c r="AW275" s="15">
        <f t="shared" si="19"/>
        <v>0</v>
      </c>
      <c r="AX275" s="183">
        <f t="shared" si="20"/>
        <v>0</v>
      </c>
      <c r="AY275" s="388"/>
      <c r="AZ275" s="388"/>
      <c r="BA275" s="388"/>
    </row>
    <row r="276" spans="1:53" x14ac:dyDescent="0.3">
      <c r="A276" s="71"/>
      <c r="B276" s="11" t="str">
        <f>IF(A276="","",VLOOKUP(A276,'II.Distribution of grant'!$A$6:$E$45,2,FALSE))</f>
        <v/>
      </c>
      <c r="C276" s="11" t="str">
        <f>IF(A276="","",VLOOKUP(A276,'II.Distribution of grant'!$A$6:$E$45,4,FALSE))</f>
        <v/>
      </c>
      <c r="D276" s="11" t="str">
        <f>IF(A276=""," ",VLOOKUP(C276,'Ceiling - Project impl.'!$A$1:$F$202,2,FALSE))</f>
        <v xml:space="preserve"> </v>
      </c>
      <c r="E276" s="6"/>
      <c r="F276" s="6"/>
      <c r="G276" s="6"/>
      <c r="H276" s="12" t="str">
        <f>IF(G276=""," ",VLOOKUP(C276,'Ceiling - Project impl.'!$A$1:$F$202,3,FALSE))</f>
        <v xml:space="preserve"> </v>
      </c>
      <c r="I276" s="13">
        <f t="shared" si="7"/>
        <v>0</v>
      </c>
      <c r="J276" s="14"/>
      <c r="K276" s="6"/>
      <c r="L276" s="12" t="str">
        <f>IF(K276=""," ",VLOOKUP(C276,'Ceiling - Project impl.'!$A$1:$F$202,4,FALSE))</f>
        <v xml:space="preserve"> </v>
      </c>
      <c r="M276" s="13">
        <f t="shared" si="8"/>
        <v>0</v>
      </c>
      <c r="N276" s="14"/>
      <c r="O276" s="6"/>
      <c r="P276" s="12" t="str">
        <f>IF(O276=""," ",VLOOKUP(C276,'Ceiling - Project impl.'!$A$1:$F$202,5,FALSE))</f>
        <v xml:space="preserve"> </v>
      </c>
      <c r="Q276" s="13">
        <f t="shared" si="9"/>
        <v>0</v>
      </c>
      <c r="R276" s="14"/>
      <c r="S276" s="6"/>
      <c r="T276" s="12" t="str">
        <f>IF(S276=""," ",VLOOKUP(C276,'Ceiling - Project impl.'!$A$1:$F$202,6,FALSE))</f>
        <v xml:space="preserve"> </v>
      </c>
      <c r="U276" s="13">
        <f t="shared" si="10"/>
        <v>0</v>
      </c>
      <c r="V276" s="136">
        <f t="shared" si="11"/>
        <v>0</v>
      </c>
      <c r="W276" s="15">
        <f t="shared" si="12"/>
        <v>0</v>
      </c>
      <c r="Y276" s="6">
        <f t="shared" si="13"/>
        <v>0</v>
      </c>
      <c r="Z276" s="163"/>
      <c r="AA276" s="12" t="str">
        <f>IF(G276=""," ",VLOOKUP(C276,'Ceiling - Project impl.'!$A$1:$F$202,3,FALSE))</f>
        <v xml:space="preserve"> </v>
      </c>
      <c r="AB276" s="13">
        <f t="shared" si="0"/>
        <v>0</v>
      </c>
      <c r="AC276" s="182">
        <f t="shared" si="14"/>
        <v>0</v>
      </c>
      <c r="AD276" s="14"/>
      <c r="AE276" s="6">
        <f t="shared" si="1"/>
        <v>0</v>
      </c>
      <c r="AF276" s="163"/>
      <c r="AG276" s="12" t="str">
        <f>IF(K276=""," ",VLOOKUP(C276,'Ceiling - Project impl.'!$A$1:$F$202,4,FALSE))</f>
        <v xml:space="preserve"> </v>
      </c>
      <c r="AH276" s="13">
        <f t="shared" si="15"/>
        <v>0</v>
      </c>
      <c r="AI276" s="182">
        <f t="shared" si="16"/>
        <v>0</v>
      </c>
      <c r="AJ276" s="14"/>
      <c r="AK276" s="6">
        <f t="shared" si="2"/>
        <v>0</v>
      </c>
      <c r="AL276" s="163"/>
      <c r="AM276" s="12" t="str">
        <f>IF(O276=""," ",VLOOKUP(C276,'Ceiling - Project impl.'!$A$1:$F$202,5,FALSE))</f>
        <v xml:space="preserve"> </v>
      </c>
      <c r="AN276" s="13">
        <f t="shared" si="3"/>
        <v>0</v>
      </c>
      <c r="AO276" s="182">
        <f t="shared" si="17"/>
        <v>0</v>
      </c>
      <c r="AP276" s="14"/>
      <c r="AQ276" s="6">
        <f t="shared" si="4"/>
        <v>0</v>
      </c>
      <c r="AR276" s="163"/>
      <c r="AS276" s="12" t="str">
        <f>IF(S276=""," ",VLOOKUP(C276,'Ceiling - Project impl.'!$A$1:$F$202,6,FALSE))</f>
        <v xml:space="preserve"> </v>
      </c>
      <c r="AT276" s="13">
        <f t="shared" si="5"/>
        <v>0</v>
      </c>
      <c r="AU276" s="182">
        <f t="shared" si="18"/>
        <v>0</v>
      </c>
      <c r="AV276" s="136">
        <f t="shared" si="6"/>
        <v>0</v>
      </c>
      <c r="AW276" s="15">
        <f t="shared" si="19"/>
        <v>0</v>
      </c>
      <c r="AX276" s="183">
        <f t="shared" si="20"/>
        <v>0</v>
      </c>
      <c r="AY276" s="388"/>
      <c r="AZ276" s="388"/>
      <c r="BA276" s="388"/>
    </row>
    <row r="277" spans="1:53" x14ac:dyDescent="0.3">
      <c r="A277" s="71"/>
      <c r="B277" s="11" t="str">
        <f>IF(A277="","",VLOOKUP(A277,'II.Distribution of grant'!$A$6:$E$45,2,FALSE))</f>
        <v/>
      </c>
      <c r="C277" s="11" t="str">
        <f>IF(A277="","",VLOOKUP(A277,'II.Distribution of grant'!$A$6:$E$45,4,FALSE))</f>
        <v/>
      </c>
      <c r="D277" s="11" t="str">
        <f>IF(A277=""," ",VLOOKUP(C277,'Ceiling - Project impl.'!$A$1:$F$202,2,FALSE))</f>
        <v xml:space="preserve"> </v>
      </c>
      <c r="E277" s="6"/>
      <c r="F277" s="6"/>
      <c r="G277" s="6"/>
      <c r="H277" s="12" t="str">
        <f>IF(G277=""," ",VLOOKUP(C277,'Ceiling - Project impl.'!$A$1:$F$202,3,FALSE))</f>
        <v xml:space="preserve"> </v>
      </c>
      <c r="I277" s="13">
        <f t="shared" si="7"/>
        <v>0</v>
      </c>
      <c r="J277" s="14"/>
      <c r="K277" s="6"/>
      <c r="L277" s="12" t="str">
        <f>IF(K277=""," ",VLOOKUP(C277,'Ceiling - Project impl.'!$A$1:$F$202,4,FALSE))</f>
        <v xml:space="preserve"> </v>
      </c>
      <c r="M277" s="13">
        <f t="shared" si="8"/>
        <v>0</v>
      </c>
      <c r="N277" s="14"/>
      <c r="O277" s="6"/>
      <c r="P277" s="12" t="str">
        <f>IF(O277=""," ",VLOOKUP(C277,'Ceiling - Project impl.'!$A$1:$F$202,5,FALSE))</f>
        <v xml:space="preserve"> </v>
      </c>
      <c r="Q277" s="13">
        <f t="shared" si="9"/>
        <v>0</v>
      </c>
      <c r="R277" s="14"/>
      <c r="S277" s="6"/>
      <c r="T277" s="12" t="str">
        <f>IF(S277=""," ",VLOOKUP(C277,'Ceiling - Project impl.'!$A$1:$F$202,6,FALSE))</f>
        <v xml:space="preserve"> </v>
      </c>
      <c r="U277" s="13">
        <f t="shared" si="10"/>
        <v>0</v>
      </c>
      <c r="V277" s="136">
        <f t="shared" si="11"/>
        <v>0</v>
      </c>
      <c r="W277" s="15">
        <f t="shared" si="12"/>
        <v>0</v>
      </c>
      <c r="Y277" s="6">
        <f t="shared" si="13"/>
        <v>0</v>
      </c>
      <c r="Z277" s="163"/>
      <c r="AA277" s="12" t="str">
        <f>IF(G277=""," ",VLOOKUP(C277,'Ceiling - Project impl.'!$A$1:$F$202,3,FALSE))</f>
        <v xml:space="preserve"> </v>
      </c>
      <c r="AB277" s="13">
        <f t="shared" si="0"/>
        <v>0</v>
      </c>
      <c r="AC277" s="182">
        <f t="shared" si="14"/>
        <v>0</v>
      </c>
      <c r="AD277" s="14"/>
      <c r="AE277" s="6">
        <f t="shared" si="1"/>
        <v>0</v>
      </c>
      <c r="AF277" s="163"/>
      <c r="AG277" s="12" t="str">
        <f>IF(K277=""," ",VLOOKUP(C277,'Ceiling - Project impl.'!$A$1:$F$202,4,FALSE))</f>
        <v xml:space="preserve"> </v>
      </c>
      <c r="AH277" s="13">
        <f t="shared" si="15"/>
        <v>0</v>
      </c>
      <c r="AI277" s="182">
        <f t="shared" si="16"/>
        <v>0</v>
      </c>
      <c r="AJ277" s="14"/>
      <c r="AK277" s="6">
        <f t="shared" si="2"/>
        <v>0</v>
      </c>
      <c r="AL277" s="163"/>
      <c r="AM277" s="12" t="str">
        <f>IF(O277=""," ",VLOOKUP(C277,'Ceiling - Project impl.'!$A$1:$F$202,5,FALSE))</f>
        <v xml:space="preserve"> </v>
      </c>
      <c r="AN277" s="13">
        <f t="shared" si="3"/>
        <v>0</v>
      </c>
      <c r="AO277" s="182">
        <f t="shared" si="17"/>
        <v>0</v>
      </c>
      <c r="AP277" s="14"/>
      <c r="AQ277" s="6">
        <f t="shared" si="4"/>
        <v>0</v>
      </c>
      <c r="AR277" s="163"/>
      <c r="AS277" s="12" t="str">
        <f>IF(S277=""," ",VLOOKUP(C277,'Ceiling - Project impl.'!$A$1:$F$202,6,FALSE))</f>
        <v xml:space="preserve"> </v>
      </c>
      <c r="AT277" s="13">
        <f t="shared" si="5"/>
        <v>0</v>
      </c>
      <c r="AU277" s="182">
        <f t="shared" si="18"/>
        <v>0</v>
      </c>
      <c r="AV277" s="136">
        <f t="shared" si="6"/>
        <v>0</v>
      </c>
      <c r="AW277" s="15">
        <f t="shared" si="19"/>
        <v>0</v>
      </c>
      <c r="AX277" s="183">
        <f t="shared" si="20"/>
        <v>0</v>
      </c>
      <c r="AY277" s="388"/>
      <c r="AZ277" s="388"/>
      <c r="BA277" s="388"/>
    </row>
    <row r="278" spans="1:53" x14ac:dyDescent="0.3">
      <c r="A278" s="71"/>
      <c r="B278" s="11" t="str">
        <f>IF(A278="","",VLOOKUP(A278,'II.Distribution of grant'!$A$6:$E$45,2,FALSE))</f>
        <v/>
      </c>
      <c r="C278" s="11" t="str">
        <f>IF(A278="","",VLOOKUP(A278,'II.Distribution of grant'!$A$6:$E$45,4,FALSE))</f>
        <v/>
      </c>
      <c r="D278" s="11" t="str">
        <f>IF(A278=""," ",VLOOKUP(C278,'Ceiling - Project impl.'!$A$1:$F$202,2,FALSE))</f>
        <v xml:space="preserve"> </v>
      </c>
      <c r="E278" s="6"/>
      <c r="F278" s="6"/>
      <c r="G278" s="6"/>
      <c r="H278" s="12" t="str">
        <f>IF(G278=""," ",VLOOKUP(C278,'Ceiling - Project impl.'!$A$1:$F$202,3,FALSE))</f>
        <v xml:space="preserve"> </v>
      </c>
      <c r="I278" s="13">
        <f t="shared" si="7"/>
        <v>0</v>
      </c>
      <c r="J278" s="14"/>
      <c r="K278" s="6"/>
      <c r="L278" s="12" t="str">
        <f>IF(K278=""," ",VLOOKUP(C278,'Ceiling - Project impl.'!$A$1:$F$202,4,FALSE))</f>
        <v xml:space="preserve"> </v>
      </c>
      <c r="M278" s="13">
        <f t="shared" si="8"/>
        <v>0</v>
      </c>
      <c r="N278" s="14"/>
      <c r="O278" s="6"/>
      <c r="P278" s="12" t="str">
        <f>IF(O278=""," ",VLOOKUP(C278,'Ceiling - Project impl.'!$A$1:$F$202,5,FALSE))</f>
        <v xml:space="preserve"> </v>
      </c>
      <c r="Q278" s="13">
        <f t="shared" si="9"/>
        <v>0</v>
      </c>
      <c r="R278" s="14"/>
      <c r="S278" s="6"/>
      <c r="T278" s="12" t="str">
        <f>IF(S278=""," ",VLOOKUP(C278,'Ceiling - Project impl.'!$A$1:$F$202,6,FALSE))</f>
        <v xml:space="preserve"> </v>
      </c>
      <c r="U278" s="13">
        <f t="shared" si="10"/>
        <v>0</v>
      </c>
      <c r="V278" s="136">
        <f t="shared" si="11"/>
        <v>0</v>
      </c>
      <c r="W278" s="15">
        <f t="shared" si="12"/>
        <v>0</v>
      </c>
      <c r="Y278" s="6">
        <f t="shared" si="13"/>
        <v>0</v>
      </c>
      <c r="Z278" s="163"/>
      <c r="AA278" s="12" t="str">
        <f>IF(G278=""," ",VLOOKUP(C278,'Ceiling - Project impl.'!$A$1:$F$202,3,FALSE))</f>
        <v xml:space="preserve"> </v>
      </c>
      <c r="AB278" s="13">
        <f t="shared" si="0"/>
        <v>0</v>
      </c>
      <c r="AC278" s="182">
        <f t="shared" si="14"/>
        <v>0</v>
      </c>
      <c r="AD278" s="14"/>
      <c r="AE278" s="6">
        <f t="shared" si="1"/>
        <v>0</v>
      </c>
      <c r="AF278" s="163"/>
      <c r="AG278" s="12" t="str">
        <f>IF(K278=""," ",VLOOKUP(C278,'Ceiling - Project impl.'!$A$1:$F$202,4,FALSE))</f>
        <v xml:space="preserve"> </v>
      </c>
      <c r="AH278" s="13">
        <f t="shared" si="15"/>
        <v>0</v>
      </c>
      <c r="AI278" s="182">
        <f t="shared" si="16"/>
        <v>0</v>
      </c>
      <c r="AJ278" s="14"/>
      <c r="AK278" s="6">
        <f t="shared" si="2"/>
        <v>0</v>
      </c>
      <c r="AL278" s="163"/>
      <c r="AM278" s="12" t="str">
        <f>IF(O278=""," ",VLOOKUP(C278,'Ceiling - Project impl.'!$A$1:$F$202,5,FALSE))</f>
        <v xml:space="preserve"> </v>
      </c>
      <c r="AN278" s="13">
        <f t="shared" si="3"/>
        <v>0</v>
      </c>
      <c r="AO278" s="182">
        <f t="shared" si="17"/>
        <v>0</v>
      </c>
      <c r="AP278" s="14"/>
      <c r="AQ278" s="6">
        <f t="shared" si="4"/>
        <v>0</v>
      </c>
      <c r="AR278" s="163"/>
      <c r="AS278" s="12" t="str">
        <f>IF(S278=""," ",VLOOKUP(C278,'Ceiling - Project impl.'!$A$1:$F$202,6,FALSE))</f>
        <v xml:space="preserve"> </v>
      </c>
      <c r="AT278" s="13">
        <f t="shared" si="5"/>
        <v>0</v>
      </c>
      <c r="AU278" s="182">
        <f t="shared" si="18"/>
        <v>0</v>
      </c>
      <c r="AV278" s="136">
        <f t="shared" si="6"/>
        <v>0</v>
      </c>
      <c r="AW278" s="15">
        <f t="shared" si="19"/>
        <v>0</v>
      </c>
      <c r="AX278" s="183">
        <f t="shared" si="20"/>
        <v>0</v>
      </c>
      <c r="AY278" s="388"/>
      <c r="AZ278" s="388"/>
      <c r="BA278" s="388"/>
    </row>
    <row r="279" spans="1:53" x14ac:dyDescent="0.3">
      <c r="A279" s="71"/>
      <c r="B279" s="11" t="str">
        <f>IF(A279="","",VLOOKUP(A279,'II.Distribution of grant'!$A$6:$E$45,2,FALSE))</f>
        <v/>
      </c>
      <c r="C279" s="11" t="str">
        <f>IF(A279="","",VLOOKUP(A279,'II.Distribution of grant'!$A$6:$E$45,4,FALSE))</f>
        <v/>
      </c>
      <c r="D279" s="11" t="str">
        <f>IF(A279=""," ",VLOOKUP(C279,'Ceiling - Project impl.'!$A$1:$F$202,2,FALSE))</f>
        <v xml:space="preserve"> </v>
      </c>
      <c r="E279" s="6"/>
      <c r="F279" s="6"/>
      <c r="G279" s="6"/>
      <c r="H279" s="12" t="str">
        <f>IF(G279=""," ",VLOOKUP(C279,'Ceiling - Project impl.'!$A$1:$F$202,3,FALSE))</f>
        <v xml:space="preserve"> </v>
      </c>
      <c r="I279" s="13">
        <f t="shared" si="7"/>
        <v>0</v>
      </c>
      <c r="J279" s="14"/>
      <c r="K279" s="6"/>
      <c r="L279" s="12" t="str">
        <f>IF(K279=""," ",VLOOKUP(C279,'Ceiling - Project impl.'!$A$1:$F$202,4,FALSE))</f>
        <v xml:space="preserve"> </v>
      </c>
      <c r="M279" s="13">
        <f t="shared" si="8"/>
        <v>0</v>
      </c>
      <c r="N279" s="14"/>
      <c r="O279" s="6"/>
      <c r="P279" s="12" t="str">
        <f>IF(O279=""," ",VLOOKUP(C279,'Ceiling - Project impl.'!$A$1:$F$202,5,FALSE))</f>
        <v xml:space="preserve"> </v>
      </c>
      <c r="Q279" s="13">
        <f t="shared" si="9"/>
        <v>0</v>
      </c>
      <c r="R279" s="14"/>
      <c r="S279" s="6"/>
      <c r="T279" s="12" t="str">
        <f>IF(S279=""," ",VLOOKUP(C279,'Ceiling - Project impl.'!$A$1:$F$202,6,FALSE))</f>
        <v xml:space="preserve"> </v>
      </c>
      <c r="U279" s="13">
        <f t="shared" si="10"/>
        <v>0</v>
      </c>
      <c r="V279" s="136">
        <f t="shared" si="11"/>
        <v>0</v>
      </c>
      <c r="W279" s="15">
        <f t="shared" si="12"/>
        <v>0</v>
      </c>
      <c r="Y279" s="6">
        <f t="shared" si="13"/>
        <v>0</v>
      </c>
      <c r="Z279" s="163"/>
      <c r="AA279" s="12" t="str">
        <f>IF(G279=""," ",VLOOKUP(C279,'Ceiling - Project impl.'!$A$1:$F$202,3,FALSE))</f>
        <v xml:space="preserve"> </v>
      </c>
      <c r="AB279" s="13">
        <f t="shared" si="0"/>
        <v>0</v>
      </c>
      <c r="AC279" s="182">
        <f t="shared" si="14"/>
        <v>0</v>
      </c>
      <c r="AD279" s="14"/>
      <c r="AE279" s="6">
        <f t="shared" si="1"/>
        <v>0</v>
      </c>
      <c r="AF279" s="163"/>
      <c r="AG279" s="12" t="str">
        <f>IF(K279=""," ",VLOOKUP(C279,'Ceiling - Project impl.'!$A$1:$F$202,4,FALSE))</f>
        <v xml:space="preserve"> </v>
      </c>
      <c r="AH279" s="13">
        <f t="shared" si="15"/>
        <v>0</v>
      </c>
      <c r="AI279" s="182">
        <f t="shared" si="16"/>
        <v>0</v>
      </c>
      <c r="AJ279" s="14"/>
      <c r="AK279" s="6">
        <f t="shared" si="2"/>
        <v>0</v>
      </c>
      <c r="AL279" s="163"/>
      <c r="AM279" s="12" t="str">
        <f>IF(O279=""," ",VLOOKUP(C279,'Ceiling - Project impl.'!$A$1:$F$202,5,FALSE))</f>
        <v xml:space="preserve"> </v>
      </c>
      <c r="AN279" s="13">
        <f t="shared" si="3"/>
        <v>0</v>
      </c>
      <c r="AO279" s="182">
        <f t="shared" si="17"/>
        <v>0</v>
      </c>
      <c r="AP279" s="14"/>
      <c r="AQ279" s="6">
        <f t="shared" si="4"/>
        <v>0</v>
      </c>
      <c r="AR279" s="163"/>
      <c r="AS279" s="12" t="str">
        <f>IF(S279=""," ",VLOOKUP(C279,'Ceiling - Project impl.'!$A$1:$F$202,6,FALSE))</f>
        <v xml:space="preserve"> </v>
      </c>
      <c r="AT279" s="13">
        <f t="shared" si="5"/>
        <v>0</v>
      </c>
      <c r="AU279" s="182">
        <f t="shared" si="18"/>
        <v>0</v>
      </c>
      <c r="AV279" s="136">
        <f t="shared" si="6"/>
        <v>0</v>
      </c>
      <c r="AW279" s="15">
        <f t="shared" si="19"/>
        <v>0</v>
      </c>
      <c r="AX279" s="183">
        <f t="shared" si="20"/>
        <v>0</v>
      </c>
      <c r="AY279" s="388"/>
      <c r="AZ279" s="388"/>
      <c r="BA279" s="388"/>
    </row>
    <row r="280" spans="1:53" x14ac:dyDescent="0.3">
      <c r="A280" s="71"/>
      <c r="B280" s="11" t="str">
        <f>IF(A280="","",VLOOKUP(A280,'II.Distribution of grant'!$A$6:$E$45,2,FALSE))</f>
        <v/>
      </c>
      <c r="C280" s="11" t="str">
        <f>IF(A280="","",VLOOKUP(A280,'II.Distribution of grant'!$A$6:$E$45,4,FALSE))</f>
        <v/>
      </c>
      <c r="D280" s="11" t="str">
        <f>IF(A280=""," ",VLOOKUP(C280,'Ceiling - Project impl.'!$A$1:$F$202,2,FALSE))</f>
        <v xml:space="preserve"> </v>
      </c>
      <c r="E280" s="6"/>
      <c r="F280" s="6"/>
      <c r="G280" s="6"/>
      <c r="H280" s="12" t="str">
        <f>IF(G280=""," ",VLOOKUP(C280,'Ceiling - Project impl.'!$A$1:$F$202,3,FALSE))</f>
        <v xml:space="preserve"> </v>
      </c>
      <c r="I280" s="13">
        <f t="shared" si="7"/>
        <v>0</v>
      </c>
      <c r="J280" s="14"/>
      <c r="K280" s="6"/>
      <c r="L280" s="12" t="str">
        <f>IF(K280=""," ",VLOOKUP(C280,'Ceiling - Project impl.'!$A$1:$F$202,4,FALSE))</f>
        <v xml:space="preserve"> </v>
      </c>
      <c r="M280" s="13">
        <f t="shared" si="8"/>
        <v>0</v>
      </c>
      <c r="N280" s="14"/>
      <c r="O280" s="6"/>
      <c r="P280" s="12" t="str">
        <f>IF(O280=""," ",VLOOKUP(C280,'Ceiling - Project impl.'!$A$1:$F$202,5,FALSE))</f>
        <v xml:space="preserve"> </v>
      </c>
      <c r="Q280" s="13">
        <f t="shared" si="9"/>
        <v>0</v>
      </c>
      <c r="R280" s="14"/>
      <c r="S280" s="6"/>
      <c r="T280" s="12" t="str">
        <f>IF(S280=""," ",VLOOKUP(C280,'Ceiling - Project impl.'!$A$1:$F$202,6,FALSE))</f>
        <v xml:space="preserve"> </v>
      </c>
      <c r="U280" s="13">
        <f t="shared" si="10"/>
        <v>0</v>
      </c>
      <c r="V280" s="136">
        <f t="shared" si="11"/>
        <v>0</v>
      </c>
      <c r="W280" s="15">
        <f t="shared" si="12"/>
        <v>0</v>
      </c>
      <c r="Y280" s="6">
        <f t="shared" si="13"/>
        <v>0</v>
      </c>
      <c r="Z280" s="163"/>
      <c r="AA280" s="12" t="str">
        <f>IF(G280=""," ",VLOOKUP(C280,'Ceiling - Project impl.'!$A$1:$F$202,3,FALSE))</f>
        <v xml:space="preserve"> </v>
      </c>
      <c r="AB280" s="13">
        <f t="shared" si="0"/>
        <v>0</v>
      </c>
      <c r="AC280" s="182">
        <f t="shared" si="14"/>
        <v>0</v>
      </c>
      <c r="AD280" s="14"/>
      <c r="AE280" s="6">
        <f t="shared" si="1"/>
        <v>0</v>
      </c>
      <c r="AF280" s="163"/>
      <c r="AG280" s="12" t="str">
        <f>IF(K280=""," ",VLOOKUP(C280,'Ceiling - Project impl.'!$A$1:$F$202,4,FALSE))</f>
        <v xml:space="preserve"> </v>
      </c>
      <c r="AH280" s="13">
        <f t="shared" si="15"/>
        <v>0</v>
      </c>
      <c r="AI280" s="182">
        <f t="shared" si="16"/>
        <v>0</v>
      </c>
      <c r="AJ280" s="14"/>
      <c r="AK280" s="6">
        <f t="shared" si="2"/>
        <v>0</v>
      </c>
      <c r="AL280" s="163"/>
      <c r="AM280" s="12" t="str">
        <f>IF(O280=""," ",VLOOKUP(C280,'Ceiling - Project impl.'!$A$1:$F$202,5,FALSE))</f>
        <v xml:space="preserve"> </v>
      </c>
      <c r="AN280" s="13">
        <f t="shared" si="3"/>
        <v>0</v>
      </c>
      <c r="AO280" s="182">
        <f t="shared" si="17"/>
        <v>0</v>
      </c>
      <c r="AP280" s="14"/>
      <c r="AQ280" s="6">
        <f t="shared" si="4"/>
        <v>0</v>
      </c>
      <c r="AR280" s="163"/>
      <c r="AS280" s="12" t="str">
        <f>IF(S280=""," ",VLOOKUP(C280,'Ceiling - Project impl.'!$A$1:$F$202,6,FALSE))</f>
        <v xml:space="preserve"> </v>
      </c>
      <c r="AT280" s="13">
        <f t="shared" si="5"/>
        <v>0</v>
      </c>
      <c r="AU280" s="182">
        <f t="shared" si="18"/>
        <v>0</v>
      </c>
      <c r="AV280" s="136">
        <f t="shared" si="6"/>
        <v>0</v>
      </c>
      <c r="AW280" s="15">
        <f t="shared" si="19"/>
        <v>0</v>
      </c>
      <c r="AX280" s="183">
        <f t="shared" si="20"/>
        <v>0</v>
      </c>
      <c r="AY280" s="388"/>
      <c r="AZ280" s="388"/>
      <c r="BA280" s="388"/>
    </row>
    <row r="281" spans="1:53" x14ac:dyDescent="0.3">
      <c r="A281" s="71"/>
      <c r="B281" s="11" t="str">
        <f>IF(A281="","",VLOOKUP(A281,'II.Distribution of grant'!$A$6:$E$45,2,FALSE))</f>
        <v/>
      </c>
      <c r="C281" s="11" t="str">
        <f>IF(A281="","",VLOOKUP(A281,'II.Distribution of grant'!$A$6:$E$45,4,FALSE))</f>
        <v/>
      </c>
      <c r="D281" s="11" t="str">
        <f>IF(A281=""," ",VLOOKUP(C281,'Ceiling - Project impl.'!$A$1:$F$202,2,FALSE))</f>
        <v xml:space="preserve"> </v>
      </c>
      <c r="E281" s="6"/>
      <c r="F281" s="6"/>
      <c r="G281" s="6"/>
      <c r="H281" s="12" t="str">
        <f>IF(G281=""," ",VLOOKUP(C281,'Ceiling - Project impl.'!$A$1:$F$202,3,FALSE))</f>
        <v xml:space="preserve"> </v>
      </c>
      <c r="I281" s="13">
        <f t="shared" si="7"/>
        <v>0</v>
      </c>
      <c r="J281" s="14"/>
      <c r="K281" s="6"/>
      <c r="L281" s="12" t="str">
        <f>IF(K281=""," ",VLOOKUP(C281,'Ceiling - Project impl.'!$A$1:$F$202,4,FALSE))</f>
        <v xml:space="preserve"> </v>
      </c>
      <c r="M281" s="13">
        <f t="shared" si="8"/>
        <v>0</v>
      </c>
      <c r="N281" s="14"/>
      <c r="O281" s="6"/>
      <c r="P281" s="12" t="str">
        <f>IF(O281=""," ",VLOOKUP(C281,'Ceiling - Project impl.'!$A$1:$F$202,5,FALSE))</f>
        <v xml:space="preserve"> </v>
      </c>
      <c r="Q281" s="13">
        <f t="shared" si="9"/>
        <v>0</v>
      </c>
      <c r="R281" s="14"/>
      <c r="S281" s="6"/>
      <c r="T281" s="12" t="str">
        <f>IF(S281=""," ",VLOOKUP(C281,'Ceiling - Project impl.'!$A$1:$F$202,6,FALSE))</f>
        <v xml:space="preserve"> </v>
      </c>
      <c r="U281" s="13">
        <f t="shared" si="10"/>
        <v>0</v>
      </c>
      <c r="V281" s="136">
        <f t="shared" si="11"/>
        <v>0</v>
      </c>
      <c r="W281" s="15">
        <f t="shared" si="12"/>
        <v>0</v>
      </c>
      <c r="Y281" s="6">
        <f t="shared" si="13"/>
        <v>0</v>
      </c>
      <c r="Z281" s="163"/>
      <c r="AA281" s="12" t="str">
        <f>IF(G281=""," ",VLOOKUP(C281,'Ceiling - Project impl.'!$A$1:$F$202,3,FALSE))</f>
        <v xml:space="preserve"> </v>
      </c>
      <c r="AB281" s="13">
        <f t="shared" si="0"/>
        <v>0</v>
      </c>
      <c r="AC281" s="182">
        <f t="shared" si="14"/>
        <v>0</v>
      </c>
      <c r="AD281" s="14"/>
      <c r="AE281" s="6">
        <f t="shared" si="1"/>
        <v>0</v>
      </c>
      <c r="AF281" s="163"/>
      <c r="AG281" s="12" t="str">
        <f>IF(K281=""," ",VLOOKUP(C281,'Ceiling - Project impl.'!$A$1:$F$202,4,FALSE))</f>
        <v xml:space="preserve"> </v>
      </c>
      <c r="AH281" s="13">
        <f t="shared" si="15"/>
        <v>0</v>
      </c>
      <c r="AI281" s="182">
        <f t="shared" si="16"/>
        <v>0</v>
      </c>
      <c r="AJ281" s="14"/>
      <c r="AK281" s="6">
        <f t="shared" si="2"/>
        <v>0</v>
      </c>
      <c r="AL281" s="163"/>
      <c r="AM281" s="12" t="str">
        <f>IF(O281=""," ",VLOOKUP(C281,'Ceiling - Project impl.'!$A$1:$F$202,5,FALSE))</f>
        <v xml:space="preserve"> </v>
      </c>
      <c r="AN281" s="13">
        <f t="shared" si="3"/>
        <v>0</v>
      </c>
      <c r="AO281" s="182">
        <f t="shared" si="17"/>
        <v>0</v>
      </c>
      <c r="AP281" s="14"/>
      <c r="AQ281" s="6">
        <f t="shared" si="4"/>
        <v>0</v>
      </c>
      <c r="AR281" s="163"/>
      <c r="AS281" s="12" t="str">
        <f>IF(S281=""," ",VLOOKUP(C281,'Ceiling - Project impl.'!$A$1:$F$202,6,FALSE))</f>
        <v xml:space="preserve"> </v>
      </c>
      <c r="AT281" s="13">
        <f t="shared" si="5"/>
        <v>0</v>
      </c>
      <c r="AU281" s="182">
        <f t="shared" si="18"/>
        <v>0</v>
      </c>
      <c r="AV281" s="136">
        <f t="shared" si="6"/>
        <v>0</v>
      </c>
      <c r="AW281" s="15">
        <f t="shared" si="19"/>
        <v>0</v>
      </c>
      <c r="AX281" s="183">
        <f t="shared" si="20"/>
        <v>0</v>
      </c>
      <c r="AY281" s="388"/>
      <c r="AZ281" s="388"/>
      <c r="BA281" s="388"/>
    </row>
    <row r="282" spans="1:53" x14ac:dyDescent="0.3">
      <c r="A282" s="71"/>
      <c r="B282" s="11" t="str">
        <f>IF(A282="","",VLOOKUP(A282,'II.Distribution of grant'!$A$6:$E$45,2,FALSE))</f>
        <v/>
      </c>
      <c r="C282" s="11" t="str">
        <f>IF(A282="","",VLOOKUP(A282,'II.Distribution of grant'!$A$6:$E$45,4,FALSE))</f>
        <v/>
      </c>
      <c r="D282" s="11" t="str">
        <f>IF(A282=""," ",VLOOKUP(C282,'Ceiling - Project impl.'!$A$1:$F$202,2,FALSE))</f>
        <v xml:space="preserve"> </v>
      </c>
      <c r="E282" s="6"/>
      <c r="F282" s="6"/>
      <c r="G282" s="6"/>
      <c r="H282" s="12" t="str">
        <f>IF(G282=""," ",VLOOKUP(C282,'Ceiling - Project impl.'!$A$1:$F$202,3,FALSE))</f>
        <v xml:space="preserve"> </v>
      </c>
      <c r="I282" s="13">
        <f t="shared" si="7"/>
        <v>0</v>
      </c>
      <c r="J282" s="14"/>
      <c r="K282" s="6"/>
      <c r="L282" s="12" t="str">
        <f>IF(K282=""," ",VLOOKUP(C282,'Ceiling - Project impl.'!$A$1:$F$202,4,FALSE))</f>
        <v xml:space="preserve"> </v>
      </c>
      <c r="M282" s="13">
        <f t="shared" si="8"/>
        <v>0</v>
      </c>
      <c r="N282" s="14"/>
      <c r="O282" s="6"/>
      <c r="P282" s="12" t="str">
        <f>IF(O282=""," ",VLOOKUP(C282,'Ceiling - Project impl.'!$A$1:$F$202,5,FALSE))</f>
        <v xml:space="preserve"> </v>
      </c>
      <c r="Q282" s="13">
        <f t="shared" si="9"/>
        <v>0</v>
      </c>
      <c r="R282" s="14"/>
      <c r="S282" s="6"/>
      <c r="T282" s="12" t="str">
        <f>IF(S282=""," ",VLOOKUP(C282,'Ceiling - Project impl.'!$A$1:$F$202,6,FALSE))</f>
        <v xml:space="preserve"> </v>
      </c>
      <c r="U282" s="13">
        <f t="shared" si="10"/>
        <v>0</v>
      </c>
      <c r="V282" s="136">
        <f t="shared" si="11"/>
        <v>0</v>
      </c>
      <c r="W282" s="15">
        <f t="shared" si="12"/>
        <v>0</v>
      </c>
      <c r="Y282" s="6">
        <f t="shared" si="13"/>
        <v>0</v>
      </c>
      <c r="Z282" s="163"/>
      <c r="AA282" s="12" t="str">
        <f>IF(G282=""," ",VLOOKUP(C282,'Ceiling - Project impl.'!$A$1:$F$202,3,FALSE))</f>
        <v xml:space="preserve"> </v>
      </c>
      <c r="AB282" s="13">
        <f t="shared" si="0"/>
        <v>0</v>
      </c>
      <c r="AC282" s="182">
        <f t="shared" si="14"/>
        <v>0</v>
      </c>
      <c r="AD282" s="14"/>
      <c r="AE282" s="6">
        <f t="shared" si="1"/>
        <v>0</v>
      </c>
      <c r="AF282" s="163"/>
      <c r="AG282" s="12" t="str">
        <f>IF(K282=""," ",VLOOKUP(C282,'Ceiling - Project impl.'!$A$1:$F$202,4,FALSE))</f>
        <v xml:space="preserve"> </v>
      </c>
      <c r="AH282" s="13">
        <f t="shared" si="15"/>
        <v>0</v>
      </c>
      <c r="AI282" s="182">
        <f t="shared" si="16"/>
        <v>0</v>
      </c>
      <c r="AJ282" s="14"/>
      <c r="AK282" s="6">
        <f t="shared" si="2"/>
        <v>0</v>
      </c>
      <c r="AL282" s="163"/>
      <c r="AM282" s="12" t="str">
        <f>IF(O282=""," ",VLOOKUP(C282,'Ceiling - Project impl.'!$A$1:$F$202,5,FALSE))</f>
        <v xml:space="preserve"> </v>
      </c>
      <c r="AN282" s="13">
        <f t="shared" si="3"/>
        <v>0</v>
      </c>
      <c r="AO282" s="182">
        <f t="shared" si="17"/>
        <v>0</v>
      </c>
      <c r="AP282" s="14"/>
      <c r="AQ282" s="6">
        <f t="shared" si="4"/>
        <v>0</v>
      </c>
      <c r="AR282" s="163"/>
      <c r="AS282" s="12" t="str">
        <f>IF(S282=""," ",VLOOKUP(C282,'Ceiling - Project impl.'!$A$1:$F$202,6,FALSE))</f>
        <v xml:space="preserve"> </v>
      </c>
      <c r="AT282" s="13">
        <f t="shared" si="5"/>
        <v>0</v>
      </c>
      <c r="AU282" s="182">
        <f t="shared" si="18"/>
        <v>0</v>
      </c>
      <c r="AV282" s="136">
        <f t="shared" si="6"/>
        <v>0</v>
      </c>
      <c r="AW282" s="15">
        <f t="shared" si="19"/>
        <v>0</v>
      </c>
      <c r="AX282" s="183">
        <f t="shared" si="20"/>
        <v>0</v>
      </c>
      <c r="AY282" s="388"/>
      <c r="AZ282" s="388"/>
      <c r="BA282" s="388"/>
    </row>
    <row r="283" spans="1:53" x14ac:dyDescent="0.3">
      <c r="A283" s="71"/>
      <c r="B283" s="11" t="str">
        <f>IF(A283="","",VLOOKUP(A283,'II.Distribution of grant'!$A$6:$E$45,2,FALSE))</f>
        <v/>
      </c>
      <c r="C283" s="11" t="str">
        <f>IF(A283="","",VLOOKUP(A283,'II.Distribution of grant'!$A$6:$E$45,4,FALSE))</f>
        <v/>
      </c>
      <c r="D283" s="11" t="str">
        <f>IF(A283=""," ",VLOOKUP(C283,'Ceiling - Project impl.'!$A$1:$F$202,2,FALSE))</f>
        <v xml:space="preserve"> </v>
      </c>
      <c r="E283" s="6"/>
      <c r="F283" s="6"/>
      <c r="G283" s="6"/>
      <c r="H283" s="12" t="str">
        <f>IF(G283=""," ",VLOOKUP(C283,'Ceiling - Project impl.'!$A$1:$F$202,3,FALSE))</f>
        <v xml:space="preserve"> </v>
      </c>
      <c r="I283" s="13">
        <f t="shared" si="7"/>
        <v>0</v>
      </c>
      <c r="J283" s="14"/>
      <c r="K283" s="6"/>
      <c r="L283" s="12" t="str">
        <f>IF(K283=""," ",VLOOKUP(C283,'Ceiling - Project impl.'!$A$1:$F$202,4,FALSE))</f>
        <v xml:space="preserve"> </v>
      </c>
      <c r="M283" s="13">
        <f t="shared" si="8"/>
        <v>0</v>
      </c>
      <c r="N283" s="14"/>
      <c r="O283" s="6"/>
      <c r="P283" s="12" t="str">
        <f>IF(O283=""," ",VLOOKUP(C283,'Ceiling - Project impl.'!$A$1:$F$202,5,FALSE))</f>
        <v xml:space="preserve"> </v>
      </c>
      <c r="Q283" s="13">
        <f t="shared" si="9"/>
        <v>0</v>
      </c>
      <c r="R283" s="14"/>
      <c r="S283" s="6"/>
      <c r="T283" s="12" t="str">
        <f>IF(S283=""," ",VLOOKUP(C283,'Ceiling - Project impl.'!$A$1:$F$202,6,FALSE))</f>
        <v xml:space="preserve"> </v>
      </c>
      <c r="U283" s="13">
        <f t="shared" si="10"/>
        <v>0</v>
      </c>
      <c r="V283" s="136">
        <f t="shared" si="11"/>
        <v>0</v>
      </c>
      <c r="W283" s="15">
        <f t="shared" si="12"/>
        <v>0</v>
      </c>
      <c r="Y283" s="6">
        <f t="shared" si="13"/>
        <v>0</v>
      </c>
      <c r="Z283" s="163"/>
      <c r="AA283" s="12" t="str">
        <f>IF(G283=""," ",VLOOKUP(C283,'Ceiling - Project impl.'!$A$1:$F$202,3,FALSE))</f>
        <v xml:space="preserve"> </v>
      </c>
      <c r="AB283" s="13">
        <f t="shared" si="0"/>
        <v>0</v>
      </c>
      <c r="AC283" s="182">
        <f t="shared" si="14"/>
        <v>0</v>
      </c>
      <c r="AD283" s="14"/>
      <c r="AE283" s="6">
        <f t="shared" si="1"/>
        <v>0</v>
      </c>
      <c r="AF283" s="163"/>
      <c r="AG283" s="12" t="str">
        <f>IF(K283=""," ",VLOOKUP(C283,'Ceiling - Project impl.'!$A$1:$F$202,4,FALSE))</f>
        <v xml:space="preserve"> </v>
      </c>
      <c r="AH283" s="13">
        <f t="shared" si="15"/>
        <v>0</v>
      </c>
      <c r="AI283" s="182">
        <f t="shared" si="16"/>
        <v>0</v>
      </c>
      <c r="AJ283" s="14"/>
      <c r="AK283" s="6">
        <f t="shared" si="2"/>
        <v>0</v>
      </c>
      <c r="AL283" s="163"/>
      <c r="AM283" s="12" t="str">
        <f>IF(O283=""," ",VLOOKUP(C283,'Ceiling - Project impl.'!$A$1:$F$202,5,FALSE))</f>
        <v xml:space="preserve"> </v>
      </c>
      <c r="AN283" s="13">
        <f t="shared" si="3"/>
        <v>0</v>
      </c>
      <c r="AO283" s="182">
        <f t="shared" si="17"/>
        <v>0</v>
      </c>
      <c r="AP283" s="14"/>
      <c r="AQ283" s="6">
        <f t="shared" si="4"/>
        <v>0</v>
      </c>
      <c r="AR283" s="163"/>
      <c r="AS283" s="12" t="str">
        <f>IF(S283=""," ",VLOOKUP(C283,'Ceiling - Project impl.'!$A$1:$F$202,6,FALSE))</f>
        <v xml:space="preserve"> </v>
      </c>
      <c r="AT283" s="13">
        <f t="shared" si="5"/>
        <v>0</v>
      </c>
      <c r="AU283" s="182">
        <f t="shared" si="18"/>
        <v>0</v>
      </c>
      <c r="AV283" s="136">
        <f t="shared" si="6"/>
        <v>0</v>
      </c>
      <c r="AW283" s="15">
        <f t="shared" si="19"/>
        <v>0</v>
      </c>
      <c r="AX283" s="183">
        <f t="shared" si="20"/>
        <v>0</v>
      </c>
      <c r="AY283" s="388"/>
      <c r="AZ283" s="388"/>
      <c r="BA283" s="388"/>
    </row>
    <row r="284" spans="1:53" x14ac:dyDescent="0.3">
      <c r="A284" s="71"/>
      <c r="B284" s="11" t="str">
        <f>IF(A284="","",VLOOKUP(A284,'II.Distribution of grant'!$A$6:$E$45,2,FALSE))</f>
        <v/>
      </c>
      <c r="C284" s="11" t="str">
        <f>IF(A284="","",VLOOKUP(A284,'II.Distribution of grant'!$A$6:$E$45,4,FALSE))</f>
        <v/>
      </c>
      <c r="D284" s="11" t="str">
        <f>IF(A284=""," ",VLOOKUP(C284,'Ceiling - Project impl.'!$A$1:$F$202,2,FALSE))</f>
        <v xml:space="preserve"> </v>
      </c>
      <c r="E284" s="6"/>
      <c r="F284" s="6"/>
      <c r="G284" s="6"/>
      <c r="H284" s="12" t="str">
        <f>IF(G284=""," ",VLOOKUP(C284,'Ceiling - Project impl.'!$A$1:$F$202,3,FALSE))</f>
        <v xml:space="preserve"> </v>
      </c>
      <c r="I284" s="13">
        <f t="shared" si="7"/>
        <v>0</v>
      </c>
      <c r="J284" s="14"/>
      <c r="K284" s="6"/>
      <c r="L284" s="12" t="str">
        <f>IF(K284=""," ",VLOOKUP(C284,'Ceiling - Project impl.'!$A$1:$F$202,4,FALSE))</f>
        <v xml:space="preserve"> </v>
      </c>
      <c r="M284" s="13">
        <f t="shared" si="8"/>
        <v>0</v>
      </c>
      <c r="N284" s="14"/>
      <c r="O284" s="6"/>
      <c r="P284" s="12" t="str">
        <f>IF(O284=""," ",VLOOKUP(C284,'Ceiling - Project impl.'!$A$1:$F$202,5,FALSE))</f>
        <v xml:space="preserve"> </v>
      </c>
      <c r="Q284" s="13">
        <f t="shared" si="9"/>
        <v>0</v>
      </c>
      <c r="R284" s="14"/>
      <c r="S284" s="6"/>
      <c r="T284" s="12" t="str">
        <f>IF(S284=""," ",VLOOKUP(C284,'Ceiling - Project impl.'!$A$1:$F$202,6,FALSE))</f>
        <v xml:space="preserve"> </v>
      </c>
      <c r="U284" s="13">
        <f t="shared" si="10"/>
        <v>0</v>
      </c>
      <c r="V284" s="136">
        <f t="shared" si="11"/>
        <v>0</v>
      </c>
      <c r="W284" s="15">
        <f t="shared" si="12"/>
        <v>0</v>
      </c>
      <c r="Y284" s="6">
        <f t="shared" si="13"/>
        <v>0</v>
      </c>
      <c r="Z284" s="163"/>
      <c r="AA284" s="12" t="str">
        <f>IF(G284=""," ",VLOOKUP(C284,'Ceiling - Project impl.'!$A$1:$F$202,3,FALSE))</f>
        <v xml:space="preserve"> </v>
      </c>
      <c r="AB284" s="13">
        <f t="shared" si="0"/>
        <v>0</v>
      </c>
      <c r="AC284" s="182">
        <f t="shared" si="14"/>
        <v>0</v>
      </c>
      <c r="AD284" s="14"/>
      <c r="AE284" s="6">
        <f t="shared" si="1"/>
        <v>0</v>
      </c>
      <c r="AF284" s="163"/>
      <c r="AG284" s="12" t="str">
        <f>IF(K284=""," ",VLOOKUP(C284,'Ceiling - Project impl.'!$A$1:$F$202,4,FALSE))</f>
        <v xml:space="preserve"> </v>
      </c>
      <c r="AH284" s="13">
        <f t="shared" si="15"/>
        <v>0</v>
      </c>
      <c r="AI284" s="182">
        <f t="shared" si="16"/>
        <v>0</v>
      </c>
      <c r="AJ284" s="14"/>
      <c r="AK284" s="6">
        <f t="shared" si="2"/>
        <v>0</v>
      </c>
      <c r="AL284" s="163"/>
      <c r="AM284" s="12" t="str">
        <f>IF(O284=""," ",VLOOKUP(C284,'Ceiling - Project impl.'!$A$1:$F$202,5,FALSE))</f>
        <v xml:space="preserve"> </v>
      </c>
      <c r="AN284" s="13">
        <f t="shared" si="3"/>
        <v>0</v>
      </c>
      <c r="AO284" s="182">
        <f t="shared" si="17"/>
        <v>0</v>
      </c>
      <c r="AP284" s="14"/>
      <c r="AQ284" s="6">
        <f t="shared" si="4"/>
        <v>0</v>
      </c>
      <c r="AR284" s="163"/>
      <c r="AS284" s="12" t="str">
        <f>IF(S284=""," ",VLOOKUP(C284,'Ceiling - Project impl.'!$A$1:$F$202,6,FALSE))</f>
        <v xml:space="preserve"> </v>
      </c>
      <c r="AT284" s="13">
        <f t="shared" si="5"/>
        <v>0</v>
      </c>
      <c r="AU284" s="182">
        <f t="shared" si="18"/>
        <v>0</v>
      </c>
      <c r="AV284" s="136">
        <f t="shared" si="6"/>
        <v>0</v>
      </c>
      <c r="AW284" s="15">
        <f t="shared" si="19"/>
        <v>0</v>
      </c>
      <c r="AX284" s="183">
        <f t="shared" si="20"/>
        <v>0</v>
      </c>
      <c r="AY284" s="388"/>
      <c r="AZ284" s="388"/>
      <c r="BA284" s="388"/>
    </row>
    <row r="285" spans="1:53" x14ac:dyDescent="0.3">
      <c r="A285" s="71"/>
      <c r="B285" s="11" t="str">
        <f>IF(A285="","",VLOOKUP(A285,'II.Distribution of grant'!$A$6:$E$45,2,FALSE))</f>
        <v/>
      </c>
      <c r="C285" s="11" t="str">
        <f>IF(A285="","",VLOOKUP(A285,'II.Distribution of grant'!$A$6:$E$45,4,FALSE))</f>
        <v/>
      </c>
      <c r="D285" s="11" t="str">
        <f>IF(A285=""," ",VLOOKUP(C285,'Ceiling - Project impl.'!$A$1:$F$202,2,FALSE))</f>
        <v xml:space="preserve"> </v>
      </c>
      <c r="E285" s="6"/>
      <c r="F285" s="6"/>
      <c r="G285" s="6"/>
      <c r="H285" s="12" t="str">
        <f>IF(G285=""," ",VLOOKUP(C285,'Ceiling - Project impl.'!$A$1:$F$202,3,FALSE))</f>
        <v xml:space="preserve"> </v>
      </c>
      <c r="I285" s="13">
        <f t="shared" si="7"/>
        <v>0</v>
      </c>
      <c r="J285" s="14"/>
      <c r="K285" s="6"/>
      <c r="L285" s="12" t="str">
        <f>IF(K285=""," ",VLOOKUP(C285,'Ceiling - Project impl.'!$A$1:$F$202,4,FALSE))</f>
        <v xml:space="preserve"> </v>
      </c>
      <c r="M285" s="13">
        <f t="shared" si="8"/>
        <v>0</v>
      </c>
      <c r="N285" s="14"/>
      <c r="O285" s="6"/>
      <c r="P285" s="12" t="str">
        <f>IF(O285=""," ",VLOOKUP(C285,'Ceiling - Project impl.'!$A$1:$F$202,5,FALSE))</f>
        <v xml:space="preserve"> </v>
      </c>
      <c r="Q285" s="13">
        <f t="shared" si="9"/>
        <v>0</v>
      </c>
      <c r="R285" s="14"/>
      <c r="S285" s="6"/>
      <c r="T285" s="12" t="str">
        <f>IF(S285=""," ",VLOOKUP(C285,'Ceiling - Project impl.'!$A$1:$F$202,6,FALSE))</f>
        <v xml:space="preserve"> </v>
      </c>
      <c r="U285" s="13">
        <f t="shared" si="10"/>
        <v>0</v>
      </c>
      <c r="V285" s="136">
        <f t="shared" si="11"/>
        <v>0</v>
      </c>
      <c r="W285" s="15">
        <f t="shared" si="12"/>
        <v>0</v>
      </c>
      <c r="Y285" s="6">
        <f t="shared" si="13"/>
        <v>0</v>
      </c>
      <c r="Z285" s="163"/>
      <c r="AA285" s="12" t="str">
        <f>IF(G285=""," ",VLOOKUP(C285,'Ceiling - Project impl.'!$A$1:$F$202,3,FALSE))</f>
        <v xml:space="preserve"> </v>
      </c>
      <c r="AB285" s="13">
        <f t="shared" si="0"/>
        <v>0</v>
      </c>
      <c r="AC285" s="182">
        <f t="shared" si="14"/>
        <v>0</v>
      </c>
      <c r="AD285" s="14"/>
      <c r="AE285" s="6">
        <f t="shared" si="1"/>
        <v>0</v>
      </c>
      <c r="AF285" s="163"/>
      <c r="AG285" s="12" t="str">
        <f>IF(K285=""," ",VLOOKUP(C285,'Ceiling - Project impl.'!$A$1:$F$202,4,FALSE))</f>
        <v xml:space="preserve"> </v>
      </c>
      <c r="AH285" s="13">
        <f t="shared" si="15"/>
        <v>0</v>
      </c>
      <c r="AI285" s="182">
        <f t="shared" si="16"/>
        <v>0</v>
      </c>
      <c r="AJ285" s="14"/>
      <c r="AK285" s="6">
        <f t="shared" si="2"/>
        <v>0</v>
      </c>
      <c r="AL285" s="163"/>
      <c r="AM285" s="12" t="str">
        <f>IF(O285=""," ",VLOOKUP(C285,'Ceiling - Project impl.'!$A$1:$F$202,5,FALSE))</f>
        <v xml:space="preserve"> </v>
      </c>
      <c r="AN285" s="13">
        <f t="shared" si="3"/>
        <v>0</v>
      </c>
      <c r="AO285" s="182">
        <f t="shared" si="17"/>
        <v>0</v>
      </c>
      <c r="AP285" s="14"/>
      <c r="AQ285" s="6">
        <f t="shared" si="4"/>
        <v>0</v>
      </c>
      <c r="AR285" s="163"/>
      <c r="AS285" s="12" t="str">
        <f>IF(S285=""," ",VLOOKUP(C285,'Ceiling - Project impl.'!$A$1:$F$202,6,FALSE))</f>
        <v xml:space="preserve"> </v>
      </c>
      <c r="AT285" s="13">
        <f t="shared" si="5"/>
        <v>0</v>
      </c>
      <c r="AU285" s="182">
        <f t="shared" si="18"/>
        <v>0</v>
      </c>
      <c r="AV285" s="136">
        <f t="shared" si="6"/>
        <v>0</v>
      </c>
      <c r="AW285" s="15">
        <f t="shared" si="19"/>
        <v>0</v>
      </c>
      <c r="AX285" s="183">
        <f t="shared" si="20"/>
        <v>0</v>
      </c>
      <c r="AY285" s="388"/>
      <c r="AZ285" s="388"/>
      <c r="BA285" s="388"/>
    </row>
    <row r="286" spans="1:53" x14ac:dyDescent="0.3">
      <c r="A286" s="71"/>
      <c r="B286" s="11" t="str">
        <f>IF(A286="","",VLOOKUP(A286,'II.Distribution of grant'!$A$6:$E$45,2,FALSE))</f>
        <v/>
      </c>
      <c r="C286" s="11" t="str">
        <f>IF(A286="","",VLOOKUP(A286,'II.Distribution of grant'!$A$6:$E$45,4,FALSE))</f>
        <v/>
      </c>
      <c r="D286" s="11" t="str">
        <f>IF(A286=""," ",VLOOKUP(C286,'Ceiling - Project impl.'!$A$1:$F$202,2,FALSE))</f>
        <v xml:space="preserve"> </v>
      </c>
      <c r="E286" s="6"/>
      <c r="F286" s="6"/>
      <c r="G286" s="6"/>
      <c r="H286" s="12" t="str">
        <f>IF(G286=""," ",VLOOKUP(C286,'Ceiling - Project impl.'!$A$1:$F$202,3,FALSE))</f>
        <v xml:space="preserve"> </v>
      </c>
      <c r="I286" s="13">
        <f t="shared" si="7"/>
        <v>0</v>
      </c>
      <c r="J286" s="14"/>
      <c r="K286" s="6"/>
      <c r="L286" s="12" t="str">
        <f>IF(K286=""," ",VLOOKUP(C286,'Ceiling - Project impl.'!$A$1:$F$202,4,FALSE))</f>
        <v xml:space="preserve"> </v>
      </c>
      <c r="M286" s="13">
        <f t="shared" si="8"/>
        <v>0</v>
      </c>
      <c r="N286" s="14"/>
      <c r="O286" s="6"/>
      <c r="P286" s="12" t="str">
        <f>IF(O286=""," ",VLOOKUP(C286,'Ceiling - Project impl.'!$A$1:$F$202,5,FALSE))</f>
        <v xml:space="preserve"> </v>
      </c>
      <c r="Q286" s="13">
        <f t="shared" si="9"/>
        <v>0</v>
      </c>
      <c r="R286" s="14"/>
      <c r="S286" s="6"/>
      <c r="T286" s="12" t="str">
        <f>IF(S286=""," ",VLOOKUP(C286,'Ceiling - Project impl.'!$A$1:$F$202,6,FALSE))</f>
        <v xml:space="preserve"> </v>
      </c>
      <c r="U286" s="13">
        <f t="shared" si="10"/>
        <v>0</v>
      </c>
      <c r="V286" s="136">
        <f t="shared" si="11"/>
        <v>0</v>
      </c>
      <c r="W286" s="15">
        <f t="shared" si="12"/>
        <v>0</v>
      </c>
      <c r="Y286" s="6">
        <f t="shared" si="13"/>
        <v>0</v>
      </c>
      <c r="Z286" s="163"/>
      <c r="AA286" s="12" t="str">
        <f>IF(G286=""," ",VLOOKUP(C286,'Ceiling - Project impl.'!$A$1:$F$202,3,FALSE))</f>
        <v xml:space="preserve"> </v>
      </c>
      <c r="AB286" s="13">
        <f t="shared" si="0"/>
        <v>0</v>
      </c>
      <c r="AC286" s="182">
        <f t="shared" si="14"/>
        <v>0</v>
      </c>
      <c r="AD286" s="14"/>
      <c r="AE286" s="6">
        <f t="shared" si="1"/>
        <v>0</v>
      </c>
      <c r="AF286" s="163"/>
      <c r="AG286" s="12" t="str">
        <f>IF(K286=""," ",VLOOKUP(C286,'Ceiling - Project impl.'!$A$1:$F$202,4,FALSE))</f>
        <v xml:space="preserve"> </v>
      </c>
      <c r="AH286" s="13">
        <f t="shared" si="15"/>
        <v>0</v>
      </c>
      <c r="AI286" s="182">
        <f t="shared" si="16"/>
        <v>0</v>
      </c>
      <c r="AJ286" s="14"/>
      <c r="AK286" s="6">
        <f t="shared" si="2"/>
        <v>0</v>
      </c>
      <c r="AL286" s="163"/>
      <c r="AM286" s="12" t="str">
        <f>IF(O286=""," ",VLOOKUP(C286,'Ceiling - Project impl.'!$A$1:$F$202,5,FALSE))</f>
        <v xml:space="preserve"> </v>
      </c>
      <c r="AN286" s="13">
        <f t="shared" si="3"/>
        <v>0</v>
      </c>
      <c r="AO286" s="182">
        <f t="shared" si="17"/>
        <v>0</v>
      </c>
      <c r="AP286" s="14"/>
      <c r="AQ286" s="6">
        <f t="shared" si="4"/>
        <v>0</v>
      </c>
      <c r="AR286" s="163"/>
      <c r="AS286" s="12" t="str">
        <f>IF(S286=""," ",VLOOKUP(C286,'Ceiling - Project impl.'!$A$1:$F$202,6,FALSE))</f>
        <v xml:space="preserve"> </v>
      </c>
      <c r="AT286" s="13">
        <f t="shared" si="5"/>
        <v>0</v>
      </c>
      <c r="AU286" s="182">
        <f t="shared" si="18"/>
        <v>0</v>
      </c>
      <c r="AV286" s="136">
        <f t="shared" si="6"/>
        <v>0</v>
      </c>
      <c r="AW286" s="15">
        <f t="shared" si="19"/>
        <v>0</v>
      </c>
      <c r="AX286" s="183">
        <f t="shared" si="20"/>
        <v>0</v>
      </c>
      <c r="AY286" s="388"/>
      <c r="AZ286" s="388"/>
      <c r="BA286" s="388"/>
    </row>
    <row r="287" spans="1:53" x14ac:dyDescent="0.3">
      <c r="A287" s="71"/>
      <c r="B287" s="11" t="str">
        <f>IF(A287="","",VLOOKUP(A287,'II.Distribution of grant'!$A$6:$E$45,2,FALSE))</f>
        <v/>
      </c>
      <c r="C287" s="11" t="str">
        <f>IF(A287="","",VLOOKUP(A287,'II.Distribution of grant'!$A$6:$E$45,4,FALSE))</f>
        <v/>
      </c>
      <c r="D287" s="11" t="str">
        <f>IF(A287=""," ",VLOOKUP(C287,'Ceiling - Project impl.'!$A$1:$F$202,2,FALSE))</f>
        <v xml:space="preserve"> </v>
      </c>
      <c r="E287" s="6"/>
      <c r="F287" s="6"/>
      <c r="G287" s="6"/>
      <c r="H287" s="12" t="str">
        <f>IF(G287=""," ",VLOOKUP(C287,'Ceiling - Project impl.'!$A$1:$F$202,3,FALSE))</f>
        <v xml:space="preserve"> </v>
      </c>
      <c r="I287" s="13">
        <f t="shared" si="7"/>
        <v>0</v>
      </c>
      <c r="J287" s="14"/>
      <c r="K287" s="6"/>
      <c r="L287" s="12" t="str">
        <f>IF(K287=""," ",VLOOKUP(C287,'Ceiling - Project impl.'!$A$1:$F$202,4,FALSE))</f>
        <v xml:space="preserve"> </v>
      </c>
      <c r="M287" s="13">
        <f t="shared" si="8"/>
        <v>0</v>
      </c>
      <c r="N287" s="14"/>
      <c r="O287" s="6"/>
      <c r="P287" s="12" t="str">
        <f>IF(O287=""," ",VLOOKUP(C287,'Ceiling - Project impl.'!$A$1:$F$202,5,FALSE))</f>
        <v xml:space="preserve"> </v>
      </c>
      <c r="Q287" s="13">
        <f t="shared" si="9"/>
        <v>0</v>
      </c>
      <c r="R287" s="14"/>
      <c r="S287" s="6"/>
      <c r="T287" s="12" t="str">
        <f>IF(S287=""," ",VLOOKUP(C287,'Ceiling - Project impl.'!$A$1:$F$202,6,FALSE))</f>
        <v xml:space="preserve"> </v>
      </c>
      <c r="U287" s="13">
        <f t="shared" si="10"/>
        <v>0</v>
      </c>
      <c r="V287" s="136">
        <f t="shared" si="11"/>
        <v>0</v>
      </c>
      <c r="W287" s="15">
        <f t="shared" si="12"/>
        <v>0</v>
      </c>
      <c r="Y287" s="6">
        <f t="shared" si="13"/>
        <v>0</v>
      </c>
      <c r="Z287" s="163"/>
      <c r="AA287" s="12" t="str">
        <f>IF(G287=""," ",VLOOKUP(C287,'Ceiling - Project impl.'!$A$1:$F$202,3,FALSE))</f>
        <v xml:space="preserve"> </v>
      </c>
      <c r="AB287" s="13">
        <f t="shared" si="0"/>
        <v>0</v>
      </c>
      <c r="AC287" s="182">
        <f t="shared" si="14"/>
        <v>0</v>
      </c>
      <c r="AD287" s="14"/>
      <c r="AE287" s="6">
        <f t="shared" si="1"/>
        <v>0</v>
      </c>
      <c r="AF287" s="163"/>
      <c r="AG287" s="12" t="str">
        <f>IF(K287=""," ",VLOOKUP(C287,'Ceiling - Project impl.'!$A$1:$F$202,4,FALSE))</f>
        <v xml:space="preserve"> </v>
      </c>
      <c r="AH287" s="13">
        <f t="shared" si="15"/>
        <v>0</v>
      </c>
      <c r="AI287" s="182">
        <f t="shared" si="16"/>
        <v>0</v>
      </c>
      <c r="AJ287" s="14"/>
      <c r="AK287" s="6">
        <f t="shared" si="2"/>
        <v>0</v>
      </c>
      <c r="AL287" s="163"/>
      <c r="AM287" s="12" t="str">
        <f>IF(O287=""," ",VLOOKUP(C287,'Ceiling - Project impl.'!$A$1:$F$202,5,FALSE))</f>
        <v xml:space="preserve"> </v>
      </c>
      <c r="AN287" s="13">
        <f t="shared" si="3"/>
        <v>0</v>
      </c>
      <c r="AO287" s="182">
        <f t="shared" si="17"/>
        <v>0</v>
      </c>
      <c r="AP287" s="14"/>
      <c r="AQ287" s="6">
        <f t="shared" si="4"/>
        <v>0</v>
      </c>
      <c r="AR287" s="163"/>
      <c r="AS287" s="12" t="str">
        <f>IF(S287=""," ",VLOOKUP(C287,'Ceiling - Project impl.'!$A$1:$F$202,6,FALSE))</f>
        <v xml:space="preserve"> </v>
      </c>
      <c r="AT287" s="13">
        <f t="shared" si="5"/>
        <v>0</v>
      </c>
      <c r="AU287" s="182">
        <f t="shared" si="18"/>
        <v>0</v>
      </c>
      <c r="AV287" s="136">
        <f t="shared" si="6"/>
        <v>0</v>
      </c>
      <c r="AW287" s="15">
        <f t="shared" si="19"/>
        <v>0</v>
      </c>
      <c r="AX287" s="183">
        <f t="shared" si="20"/>
        <v>0</v>
      </c>
      <c r="AY287" s="388"/>
      <c r="AZ287" s="388"/>
      <c r="BA287" s="388"/>
    </row>
    <row r="288" spans="1:53" x14ac:dyDescent="0.3">
      <c r="A288" s="71"/>
      <c r="B288" s="11" t="str">
        <f>IF(A288="","",VLOOKUP(A288,'II.Distribution of grant'!$A$6:$E$45,2,FALSE))</f>
        <v/>
      </c>
      <c r="C288" s="11" t="str">
        <f>IF(A288="","",VLOOKUP(A288,'II.Distribution of grant'!$A$6:$E$45,4,FALSE))</f>
        <v/>
      </c>
      <c r="D288" s="11" t="str">
        <f>IF(A288=""," ",VLOOKUP(C288,'Ceiling - Project impl.'!$A$1:$F$202,2,FALSE))</f>
        <v xml:space="preserve"> </v>
      </c>
      <c r="E288" s="6"/>
      <c r="F288" s="6"/>
      <c r="G288" s="6"/>
      <c r="H288" s="12" t="str">
        <f>IF(G288=""," ",VLOOKUP(C288,'Ceiling - Project impl.'!$A$1:$F$202,3,FALSE))</f>
        <v xml:space="preserve"> </v>
      </c>
      <c r="I288" s="13">
        <f t="shared" si="7"/>
        <v>0</v>
      </c>
      <c r="J288" s="14"/>
      <c r="K288" s="6"/>
      <c r="L288" s="12" t="str">
        <f>IF(K288=""," ",VLOOKUP(C288,'Ceiling - Project impl.'!$A$1:$F$202,4,FALSE))</f>
        <v xml:space="preserve"> </v>
      </c>
      <c r="M288" s="13">
        <f t="shared" si="8"/>
        <v>0</v>
      </c>
      <c r="N288" s="14"/>
      <c r="O288" s="6"/>
      <c r="P288" s="12" t="str">
        <f>IF(O288=""," ",VLOOKUP(C288,'Ceiling - Project impl.'!$A$1:$F$202,5,FALSE))</f>
        <v xml:space="preserve"> </v>
      </c>
      <c r="Q288" s="13">
        <f t="shared" si="9"/>
        <v>0</v>
      </c>
      <c r="R288" s="14"/>
      <c r="S288" s="6"/>
      <c r="T288" s="12" t="str">
        <f>IF(S288=""," ",VLOOKUP(C288,'Ceiling - Project impl.'!$A$1:$F$202,6,FALSE))</f>
        <v xml:space="preserve"> </v>
      </c>
      <c r="U288" s="13">
        <f t="shared" si="10"/>
        <v>0</v>
      </c>
      <c r="V288" s="136">
        <f t="shared" si="11"/>
        <v>0</v>
      </c>
      <c r="W288" s="15">
        <f t="shared" si="12"/>
        <v>0</v>
      </c>
      <c r="Y288" s="6">
        <f t="shared" si="13"/>
        <v>0</v>
      </c>
      <c r="Z288" s="163"/>
      <c r="AA288" s="12" t="str">
        <f>IF(G288=""," ",VLOOKUP(C288,'Ceiling - Project impl.'!$A$1:$F$202,3,FALSE))</f>
        <v xml:space="preserve"> </v>
      </c>
      <c r="AB288" s="13">
        <f t="shared" si="0"/>
        <v>0</v>
      </c>
      <c r="AC288" s="182">
        <f t="shared" si="14"/>
        <v>0</v>
      </c>
      <c r="AD288" s="14"/>
      <c r="AE288" s="6">
        <f t="shared" si="1"/>
        <v>0</v>
      </c>
      <c r="AF288" s="163"/>
      <c r="AG288" s="12" t="str">
        <f>IF(K288=""," ",VLOOKUP(C288,'Ceiling - Project impl.'!$A$1:$F$202,4,FALSE))</f>
        <v xml:space="preserve"> </v>
      </c>
      <c r="AH288" s="13">
        <f t="shared" si="15"/>
        <v>0</v>
      </c>
      <c r="AI288" s="182">
        <f t="shared" si="16"/>
        <v>0</v>
      </c>
      <c r="AJ288" s="14"/>
      <c r="AK288" s="6">
        <f t="shared" si="2"/>
        <v>0</v>
      </c>
      <c r="AL288" s="163"/>
      <c r="AM288" s="12" t="str">
        <f>IF(O288=""," ",VLOOKUP(C288,'Ceiling - Project impl.'!$A$1:$F$202,5,FALSE))</f>
        <v xml:space="preserve"> </v>
      </c>
      <c r="AN288" s="13">
        <f t="shared" si="3"/>
        <v>0</v>
      </c>
      <c r="AO288" s="182">
        <f t="shared" si="17"/>
        <v>0</v>
      </c>
      <c r="AP288" s="14"/>
      <c r="AQ288" s="6">
        <f t="shared" si="4"/>
        <v>0</v>
      </c>
      <c r="AR288" s="163"/>
      <c r="AS288" s="12" t="str">
        <f>IF(S288=""," ",VLOOKUP(C288,'Ceiling - Project impl.'!$A$1:$F$202,6,FALSE))</f>
        <v xml:space="preserve"> </v>
      </c>
      <c r="AT288" s="13">
        <f t="shared" si="5"/>
        <v>0</v>
      </c>
      <c r="AU288" s="182">
        <f t="shared" si="18"/>
        <v>0</v>
      </c>
      <c r="AV288" s="136">
        <f t="shared" si="6"/>
        <v>0</v>
      </c>
      <c r="AW288" s="15">
        <f t="shared" si="19"/>
        <v>0</v>
      </c>
      <c r="AX288" s="183">
        <f t="shared" si="20"/>
        <v>0</v>
      </c>
      <c r="AY288" s="388"/>
      <c r="AZ288" s="388"/>
      <c r="BA288" s="388"/>
    </row>
    <row r="289" spans="1:53" x14ac:dyDescent="0.3">
      <c r="A289" s="71"/>
      <c r="B289" s="11" t="str">
        <f>IF(A289="","",VLOOKUP(A289,'II.Distribution of grant'!$A$6:$E$45,2,FALSE))</f>
        <v/>
      </c>
      <c r="C289" s="11" t="str">
        <f>IF(A289="","",VLOOKUP(A289,'II.Distribution of grant'!$A$6:$E$45,4,FALSE))</f>
        <v/>
      </c>
      <c r="D289" s="11" t="str">
        <f>IF(A289=""," ",VLOOKUP(C289,'Ceiling - Project impl.'!$A$1:$F$202,2,FALSE))</f>
        <v xml:space="preserve"> </v>
      </c>
      <c r="E289" s="6"/>
      <c r="F289" s="6"/>
      <c r="G289" s="6"/>
      <c r="H289" s="12" t="str">
        <f>IF(G289=""," ",VLOOKUP(C289,'Ceiling - Project impl.'!$A$1:$F$202,3,FALSE))</f>
        <v xml:space="preserve"> </v>
      </c>
      <c r="I289" s="13">
        <f t="shared" si="7"/>
        <v>0</v>
      </c>
      <c r="J289" s="14"/>
      <c r="K289" s="6"/>
      <c r="L289" s="12" t="str">
        <f>IF(K289=""," ",VLOOKUP(C289,'Ceiling - Project impl.'!$A$1:$F$202,4,FALSE))</f>
        <v xml:space="preserve"> </v>
      </c>
      <c r="M289" s="13">
        <f t="shared" si="8"/>
        <v>0</v>
      </c>
      <c r="N289" s="14"/>
      <c r="O289" s="6"/>
      <c r="P289" s="12" t="str">
        <f>IF(O289=""," ",VLOOKUP(C289,'Ceiling - Project impl.'!$A$1:$F$202,5,FALSE))</f>
        <v xml:space="preserve"> </v>
      </c>
      <c r="Q289" s="13">
        <f t="shared" si="9"/>
        <v>0</v>
      </c>
      <c r="R289" s="14"/>
      <c r="S289" s="6"/>
      <c r="T289" s="12" t="str">
        <f>IF(S289=""," ",VLOOKUP(C289,'Ceiling - Project impl.'!$A$1:$F$202,6,FALSE))</f>
        <v xml:space="preserve"> </v>
      </c>
      <c r="U289" s="13">
        <f t="shared" si="10"/>
        <v>0</v>
      </c>
      <c r="V289" s="136">
        <f t="shared" si="11"/>
        <v>0</v>
      </c>
      <c r="W289" s="15">
        <f t="shared" si="12"/>
        <v>0</v>
      </c>
      <c r="Y289" s="6">
        <f t="shared" si="13"/>
        <v>0</v>
      </c>
      <c r="Z289" s="163"/>
      <c r="AA289" s="12" t="str">
        <f>IF(G289=""," ",VLOOKUP(C289,'Ceiling - Project impl.'!$A$1:$F$202,3,FALSE))</f>
        <v xml:space="preserve"> </v>
      </c>
      <c r="AB289" s="13">
        <f t="shared" si="0"/>
        <v>0</v>
      </c>
      <c r="AC289" s="182">
        <f t="shared" si="14"/>
        <v>0</v>
      </c>
      <c r="AD289" s="14"/>
      <c r="AE289" s="6">
        <f t="shared" si="1"/>
        <v>0</v>
      </c>
      <c r="AF289" s="163"/>
      <c r="AG289" s="12" t="str">
        <f>IF(K289=""," ",VLOOKUP(C289,'Ceiling - Project impl.'!$A$1:$F$202,4,FALSE))</f>
        <v xml:space="preserve"> </v>
      </c>
      <c r="AH289" s="13">
        <f t="shared" si="15"/>
        <v>0</v>
      </c>
      <c r="AI289" s="182">
        <f t="shared" si="16"/>
        <v>0</v>
      </c>
      <c r="AJ289" s="14"/>
      <c r="AK289" s="6">
        <f t="shared" si="2"/>
        <v>0</v>
      </c>
      <c r="AL289" s="163"/>
      <c r="AM289" s="12" t="str">
        <f>IF(O289=""," ",VLOOKUP(C289,'Ceiling - Project impl.'!$A$1:$F$202,5,FALSE))</f>
        <v xml:space="preserve"> </v>
      </c>
      <c r="AN289" s="13">
        <f t="shared" si="3"/>
        <v>0</v>
      </c>
      <c r="AO289" s="182">
        <f t="shared" si="17"/>
        <v>0</v>
      </c>
      <c r="AP289" s="14"/>
      <c r="AQ289" s="6">
        <f t="shared" si="4"/>
        <v>0</v>
      </c>
      <c r="AR289" s="163"/>
      <c r="AS289" s="12" t="str">
        <f>IF(S289=""," ",VLOOKUP(C289,'Ceiling - Project impl.'!$A$1:$F$202,6,FALSE))</f>
        <v xml:space="preserve"> </v>
      </c>
      <c r="AT289" s="13">
        <f t="shared" si="5"/>
        <v>0</v>
      </c>
      <c r="AU289" s="182">
        <f t="shared" si="18"/>
        <v>0</v>
      </c>
      <c r="AV289" s="136">
        <f t="shared" si="6"/>
        <v>0</v>
      </c>
      <c r="AW289" s="15">
        <f t="shared" si="19"/>
        <v>0</v>
      </c>
      <c r="AX289" s="183">
        <f t="shared" si="20"/>
        <v>0</v>
      </c>
      <c r="AY289" s="388"/>
      <c r="AZ289" s="388"/>
      <c r="BA289" s="388"/>
    </row>
    <row r="290" spans="1:53" x14ac:dyDescent="0.3">
      <c r="A290" s="71"/>
      <c r="B290" s="11" t="str">
        <f>IF(A290="","",VLOOKUP(A290,'II.Distribution of grant'!$A$6:$E$45,2,FALSE))</f>
        <v/>
      </c>
      <c r="C290" s="11" t="str">
        <f>IF(A290="","",VLOOKUP(A290,'II.Distribution of grant'!$A$6:$E$45,4,FALSE))</f>
        <v/>
      </c>
      <c r="D290" s="11" t="str">
        <f>IF(A290=""," ",VLOOKUP(C290,'Ceiling - Project impl.'!$A$1:$F$202,2,FALSE))</f>
        <v xml:space="preserve"> </v>
      </c>
      <c r="E290" s="6"/>
      <c r="F290" s="6"/>
      <c r="G290" s="6"/>
      <c r="H290" s="12" t="str">
        <f>IF(G290=""," ",VLOOKUP(C290,'Ceiling - Project impl.'!$A$1:$F$202,3,FALSE))</f>
        <v xml:space="preserve"> </v>
      </c>
      <c r="I290" s="13">
        <f t="shared" si="7"/>
        <v>0</v>
      </c>
      <c r="J290" s="14"/>
      <c r="K290" s="6"/>
      <c r="L290" s="12" t="str">
        <f>IF(K290=""," ",VLOOKUP(C290,'Ceiling - Project impl.'!$A$1:$F$202,4,FALSE))</f>
        <v xml:space="preserve"> </v>
      </c>
      <c r="M290" s="13">
        <f t="shared" si="8"/>
        <v>0</v>
      </c>
      <c r="N290" s="14"/>
      <c r="O290" s="6"/>
      <c r="P290" s="12" t="str">
        <f>IF(O290=""," ",VLOOKUP(C290,'Ceiling - Project impl.'!$A$1:$F$202,5,FALSE))</f>
        <v xml:space="preserve"> </v>
      </c>
      <c r="Q290" s="13">
        <f t="shared" si="9"/>
        <v>0</v>
      </c>
      <c r="R290" s="14"/>
      <c r="S290" s="6"/>
      <c r="T290" s="12" t="str">
        <f>IF(S290=""," ",VLOOKUP(C290,'Ceiling - Project impl.'!$A$1:$F$202,6,FALSE))</f>
        <v xml:space="preserve"> </v>
      </c>
      <c r="U290" s="13">
        <f t="shared" si="10"/>
        <v>0</v>
      </c>
      <c r="V290" s="136">
        <f t="shared" si="11"/>
        <v>0</v>
      </c>
      <c r="W290" s="15">
        <f t="shared" si="12"/>
        <v>0</v>
      </c>
      <c r="Y290" s="6">
        <f t="shared" si="13"/>
        <v>0</v>
      </c>
      <c r="Z290" s="163"/>
      <c r="AA290" s="12" t="str">
        <f>IF(G290=""," ",VLOOKUP(C290,'Ceiling - Project impl.'!$A$1:$F$202,3,FALSE))</f>
        <v xml:space="preserve"> </v>
      </c>
      <c r="AB290" s="13">
        <f t="shared" si="0"/>
        <v>0</v>
      </c>
      <c r="AC290" s="182">
        <f t="shared" si="14"/>
        <v>0</v>
      </c>
      <c r="AD290" s="14"/>
      <c r="AE290" s="6">
        <f t="shared" si="1"/>
        <v>0</v>
      </c>
      <c r="AF290" s="163"/>
      <c r="AG290" s="12" t="str">
        <f>IF(K290=""," ",VLOOKUP(C290,'Ceiling - Project impl.'!$A$1:$F$202,4,FALSE))</f>
        <v xml:space="preserve"> </v>
      </c>
      <c r="AH290" s="13">
        <f t="shared" si="15"/>
        <v>0</v>
      </c>
      <c r="AI290" s="182">
        <f t="shared" si="16"/>
        <v>0</v>
      </c>
      <c r="AJ290" s="14"/>
      <c r="AK290" s="6">
        <f t="shared" si="2"/>
        <v>0</v>
      </c>
      <c r="AL290" s="163"/>
      <c r="AM290" s="12" t="str">
        <f>IF(O290=""," ",VLOOKUP(C290,'Ceiling - Project impl.'!$A$1:$F$202,5,FALSE))</f>
        <v xml:space="preserve"> </v>
      </c>
      <c r="AN290" s="13">
        <f t="shared" si="3"/>
        <v>0</v>
      </c>
      <c r="AO290" s="182">
        <f t="shared" si="17"/>
        <v>0</v>
      </c>
      <c r="AP290" s="14"/>
      <c r="AQ290" s="6">
        <f t="shared" si="4"/>
        <v>0</v>
      </c>
      <c r="AR290" s="163"/>
      <c r="AS290" s="12" t="str">
        <f>IF(S290=""," ",VLOOKUP(C290,'Ceiling - Project impl.'!$A$1:$F$202,6,FALSE))</f>
        <v xml:space="preserve"> </v>
      </c>
      <c r="AT290" s="13">
        <f t="shared" si="5"/>
        <v>0</v>
      </c>
      <c r="AU290" s="182">
        <f t="shared" si="18"/>
        <v>0</v>
      </c>
      <c r="AV290" s="136">
        <f t="shared" si="6"/>
        <v>0</v>
      </c>
      <c r="AW290" s="15">
        <f t="shared" si="19"/>
        <v>0</v>
      </c>
      <c r="AX290" s="183">
        <f t="shared" si="20"/>
        <v>0</v>
      </c>
      <c r="AY290" s="388"/>
      <c r="AZ290" s="388"/>
      <c r="BA290" s="388"/>
    </row>
    <row r="291" spans="1:53" x14ac:dyDescent="0.3">
      <c r="A291" s="71"/>
      <c r="B291" s="11" t="str">
        <f>IF(A291="","",VLOOKUP(A291,'II.Distribution of grant'!$A$6:$E$45,2,FALSE))</f>
        <v/>
      </c>
      <c r="C291" s="11" t="str">
        <f>IF(A291="","",VLOOKUP(A291,'II.Distribution of grant'!$A$6:$E$45,4,FALSE))</f>
        <v/>
      </c>
      <c r="D291" s="11" t="str">
        <f>IF(A291=""," ",VLOOKUP(C291,'Ceiling - Project impl.'!$A$1:$F$202,2,FALSE))</f>
        <v xml:space="preserve"> </v>
      </c>
      <c r="E291" s="6"/>
      <c r="F291" s="6"/>
      <c r="G291" s="6"/>
      <c r="H291" s="12" t="str">
        <f>IF(G291=""," ",VLOOKUP(C291,'Ceiling - Project impl.'!$A$1:$F$202,3,FALSE))</f>
        <v xml:space="preserve"> </v>
      </c>
      <c r="I291" s="13">
        <f t="shared" si="7"/>
        <v>0</v>
      </c>
      <c r="J291" s="14"/>
      <c r="K291" s="6"/>
      <c r="L291" s="12" t="str">
        <f>IF(K291=""," ",VLOOKUP(C291,'Ceiling - Project impl.'!$A$1:$F$202,4,FALSE))</f>
        <v xml:space="preserve"> </v>
      </c>
      <c r="M291" s="13">
        <f t="shared" si="8"/>
        <v>0</v>
      </c>
      <c r="N291" s="14"/>
      <c r="O291" s="6"/>
      <c r="P291" s="12" t="str">
        <f>IF(O291=""," ",VLOOKUP(C291,'Ceiling - Project impl.'!$A$1:$F$202,5,FALSE))</f>
        <v xml:space="preserve"> </v>
      </c>
      <c r="Q291" s="13">
        <f t="shared" si="9"/>
        <v>0</v>
      </c>
      <c r="R291" s="14"/>
      <c r="S291" s="6"/>
      <c r="T291" s="12" t="str">
        <f>IF(S291=""," ",VLOOKUP(C291,'Ceiling - Project impl.'!$A$1:$F$202,6,FALSE))</f>
        <v xml:space="preserve"> </v>
      </c>
      <c r="U291" s="13">
        <f t="shared" si="10"/>
        <v>0</v>
      </c>
      <c r="V291" s="136">
        <f t="shared" si="11"/>
        <v>0</v>
      </c>
      <c r="W291" s="15">
        <f t="shared" si="12"/>
        <v>0</v>
      </c>
      <c r="Y291" s="6">
        <f t="shared" si="13"/>
        <v>0</v>
      </c>
      <c r="Z291" s="163"/>
      <c r="AA291" s="12" t="str">
        <f>IF(G291=""," ",VLOOKUP(C291,'Ceiling - Project impl.'!$A$1:$F$202,3,FALSE))</f>
        <v xml:space="preserve"> </v>
      </c>
      <c r="AB291" s="13">
        <f t="shared" si="0"/>
        <v>0</v>
      </c>
      <c r="AC291" s="182">
        <f t="shared" si="14"/>
        <v>0</v>
      </c>
      <c r="AD291" s="14"/>
      <c r="AE291" s="6">
        <f t="shared" si="1"/>
        <v>0</v>
      </c>
      <c r="AF291" s="163"/>
      <c r="AG291" s="12" t="str">
        <f>IF(K291=""," ",VLOOKUP(C291,'Ceiling - Project impl.'!$A$1:$F$202,4,FALSE))</f>
        <v xml:space="preserve"> </v>
      </c>
      <c r="AH291" s="13">
        <f t="shared" si="15"/>
        <v>0</v>
      </c>
      <c r="AI291" s="182">
        <f t="shared" si="16"/>
        <v>0</v>
      </c>
      <c r="AJ291" s="14"/>
      <c r="AK291" s="6">
        <f t="shared" si="2"/>
        <v>0</v>
      </c>
      <c r="AL291" s="163"/>
      <c r="AM291" s="12" t="str">
        <f>IF(O291=""," ",VLOOKUP(C291,'Ceiling - Project impl.'!$A$1:$F$202,5,FALSE))</f>
        <v xml:space="preserve"> </v>
      </c>
      <c r="AN291" s="13">
        <f t="shared" si="3"/>
        <v>0</v>
      </c>
      <c r="AO291" s="182">
        <f t="shared" si="17"/>
        <v>0</v>
      </c>
      <c r="AP291" s="14"/>
      <c r="AQ291" s="6">
        <f t="shared" si="4"/>
        <v>0</v>
      </c>
      <c r="AR291" s="163"/>
      <c r="AS291" s="12" t="str">
        <f>IF(S291=""," ",VLOOKUP(C291,'Ceiling - Project impl.'!$A$1:$F$202,6,FALSE))</f>
        <v xml:space="preserve"> </v>
      </c>
      <c r="AT291" s="13">
        <f t="shared" si="5"/>
        <v>0</v>
      </c>
      <c r="AU291" s="182">
        <f t="shared" si="18"/>
        <v>0</v>
      </c>
      <c r="AV291" s="136">
        <f t="shared" si="6"/>
        <v>0</v>
      </c>
      <c r="AW291" s="15">
        <f t="shared" si="19"/>
        <v>0</v>
      </c>
      <c r="AX291" s="183">
        <f t="shared" si="20"/>
        <v>0</v>
      </c>
      <c r="AY291" s="388"/>
      <c r="AZ291" s="388"/>
      <c r="BA291" s="388"/>
    </row>
    <row r="292" spans="1:53" x14ac:dyDescent="0.3">
      <c r="A292" s="71"/>
      <c r="B292" s="11" t="str">
        <f>IF(A292="","",VLOOKUP(A292,'II.Distribution of grant'!$A$6:$E$45,2,FALSE))</f>
        <v/>
      </c>
      <c r="C292" s="11" t="str">
        <f>IF(A292="","",VLOOKUP(A292,'II.Distribution of grant'!$A$6:$E$45,4,FALSE))</f>
        <v/>
      </c>
      <c r="D292" s="11" t="str">
        <f>IF(A292=""," ",VLOOKUP(C292,'Ceiling - Project impl.'!$A$1:$F$202,2,FALSE))</f>
        <v xml:space="preserve"> </v>
      </c>
      <c r="E292" s="6"/>
      <c r="F292" s="6"/>
      <c r="G292" s="6"/>
      <c r="H292" s="12" t="str">
        <f>IF(G292=""," ",VLOOKUP(C292,'Ceiling - Project impl.'!$A$1:$F$202,3,FALSE))</f>
        <v xml:space="preserve"> </v>
      </c>
      <c r="I292" s="13">
        <f t="shared" si="7"/>
        <v>0</v>
      </c>
      <c r="J292" s="14"/>
      <c r="K292" s="6"/>
      <c r="L292" s="12" t="str">
        <f>IF(K292=""," ",VLOOKUP(C292,'Ceiling - Project impl.'!$A$1:$F$202,4,FALSE))</f>
        <v xml:space="preserve"> </v>
      </c>
      <c r="M292" s="13">
        <f t="shared" si="8"/>
        <v>0</v>
      </c>
      <c r="N292" s="14"/>
      <c r="O292" s="6"/>
      <c r="P292" s="12" t="str">
        <f>IF(O292=""," ",VLOOKUP(C292,'Ceiling - Project impl.'!$A$1:$F$202,5,FALSE))</f>
        <v xml:space="preserve"> </v>
      </c>
      <c r="Q292" s="13">
        <f t="shared" si="9"/>
        <v>0</v>
      </c>
      <c r="R292" s="14"/>
      <c r="S292" s="6"/>
      <c r="T292" s="12" t="str">
        <f>IF(S292=""," ",VLOOKUP(C292,'Ceiling - Project impl.'!$A$1:$F$202,6,FALSE))</f>
        <v xml:space="preserve"> </v>
      </c>
      <c r="U292" s="13">
        <f t="shared" si="10"/>
        <v>0</v>
      </c>
      <c r="V292" s="136">
        <f t="shared" si="11"/>
        <v>0</v>
      </c>
      <c r="W292" s="15">
        <f t="shared" si="12"/>
        <v>0</v>
      </c>
      <c r="Y292" s="6">
        <f t="shared" si="13"/>
        <v>0</v>
      </c>
      <c r="Z292" s="163"/>
      <c r="AA292" s="12" t="str">
        <f>IF(G292=""," ",VLOOKUP(C292,'Ceiling - Project impl.'!$A$1:$F$202,3,FALSE))</f>
        <v xml:space="preserve"> </v>
      </c>
      <c r="AB292" s="13">
        <f t="shared" si="0"/>
        <v>0</v>
      </c>
      <c r="AC292" s="182">
        <f t="shared" si="14"/>
        <v>0</v>
      </c>
      <c r="AD292" s="14"/>
      <c r="AE292" s="6">
        <f t="shared" si="1"/>
        <v>0</v>
      </c>
      <c r="AF292" s="163"/>
      <c r="AG292" s="12" t="str">
        <f>IF(K292=""," ",VLOOKUP(C292,'Ceiling - Project impl.'!$A$1:$F$202,4,FALSE))</f>
        <v xml:space="preserve"> </v>
      </c>
      <c r="AH292" s="13">
        <f t="shared" si="15"/>
        <v>0</v>
      </c>
      <c r="AI292" s="182">
        <f t="shared" si="16"/>
        <v>0</v>
      </c>
      <c r="AJ292" s="14"/>
      <c r="AK292" s="6">
        <f t="shared" si="2"/>
        <v>0</v>
      </c>
      <c r="AL292" s="163"/>
      <c r="AM292" s="12" t="str">
        <f>IF(O292=""," ",VLOOKUP(C292,'Ceiling - Project impl.'!$A$1:$F$202,5,FALSE))</f>
        <v xml:space="preserve"> </v>
      </c>
      <c r="AN292" s="13">
        <f t="shared" si="3"/>
        <v>0</v>
      </c>
      <c r="AO292" s="182">
        <f t="shared" si="17"/>
        <v>0</v>
      </c>
      <c r="AP292" s="14"/>
      <c r="AQ292" s="6">
        <f t="shared" si="4"/>
        <v>0</v>
      </c>
      <c r="AR292" s="163"/>
      <c r="AS292" s="12" t="str">
        <f>IF(S292=""," ",VLOOKUP(C292,'Ceiling - Project impl.'!$A$1:$F$202,6,FALSE))</f>
        <v xml:space="preserve"> </v>
      </c>
      <c r="AT292" s="13">
        <f t="shared" si="5"/>
        <v>0</v>
      </c>
      <c r="AU292" s="182">
        <f t="shared" si="18"/>
        <v>0</v>
      </c>
      <c r="AV292" s="136">
        <f t="shared" si="6"/>
        <v>0</v>
      </c>
      <c r="AW292" s="15">
        <f t="shared" si="19"/>
        <v>0</v>
      </c>
      <c r="AX292" s="183">
        <f t="shared" si="20"/>
        <v>0</v>
      </c>
      <c r="AY292" s="388"/>
      <c r="AZ292" s="388"/>
      <c r="BA292" s="388"/>
    </row>
    <row r="293" spans="1:53" x14ac:dyDescent="0.3">
      <c r="A293" s="71"/>
      <c r="B293" s="11" t="str">
        <f>IF(A293="","",VLOOKUP(A293,'II.Distribution of grant'!$A$6:$E$45,2,FALSE))</f>
        <v/>
      </c>
      <c r="C293" s="11" t="str">
        <f>IF(A293="","",VLOOKUP(A293,'II.Distribution of grant'!$A$6:$E$45,4,FALSE))</f>
        <v/>
      </c>
      <c r="D293" s="11" t="str">
        <f>IF(A293=""," ",VLOOKUP(C293,'Ceiling - Project impl.'!$A$1:$F$202,2,FALSE))</f>
        <v xml:space="preserve"> </v>
      </c>
      <c r="E293" s="6"/>
      <c r="F293" s="6"/>
      <c r="G293" s="6"/>
      <c r="H293" s="12" t="str">
        <f>IF(G293=""," ",VLOOKUP(C293,'Ceiling - Project impl.'!$A$1:$F$202,3,FALSE))</f>
        <v xml:space="preserve"> </v>
      </c>
      <c r="I293" s="13">
        <f t="shared" si="7"/>
        <v>0</v>
      </c>
      <c r="J293" s="14"/>
      <c r="K293" s="6"/>
      <c r="L293" s="12" t="str">
        <f>IF(K293=""," ",VLOOKUP(C293,'Ceiling - Project impl.'!$A$1:$F$202,4,FALSE))</f>
        <v xml:space="preserve"> </v>
      </c>
      <c r="M293" s="13">
        <f t="shared" si="8"/>
        <v>0</v>
      </c>
      <c r="N293" s="14"/>
      <c r="O293" s="6"/>
      <c r="P293" s="12" t="str">
        <f>IF(O293=""," ",VLOOKUP(C293,'Ceiling - Project impl.'!$A$1:$F$202,5,FALSE))</f>
        <v xml:space="preserve"> </v>
      </c>
      <c r="Q293" s="13">
        <f t="shared" si="9"/>
        <v>0</v>
      </c>
      <c r="R293" s="14"/>
      <c r="S293" s="6"/>
      <c r="T293" s="12" t="str">
        <f>IF(S293=""," ",VLOOKUP(C293,'Ceiling - Project impl.'!$A$1:$F$202,6,FALSE))</f>
        <v xml:space="preserve"> </v>
      </c>
      <c r="U293" s="13">
        <f t="shared" si="10"/>
        <v>0</v>
      </c>
      <c r="V293" s="136">
        <f t="shared" si="11"/>
        <v>0</v>
      </c>
      <c r="W293" s="15">
        <f t="shared" si="12"/>
        <v>0</v>
      </c>
      <c r="Y293" s="6">
        <f t="shared" si="13"/>
        <v>0</v>
      </c>
      <c r="Z293" s="163"/>
      <c r="AA293" s="12" t="str">
        <f>IF(G293=""," ",VLOOKUP(C293,'Ceiling - Project impl.'!$A$1:$F$202,3,FALSE))</f>
        <v xml:space="preserve"> </v>
      </c>
      <c r="AB293" s="13">
        <f t="shared" si="0"/>
        <v>0</v>
      </c>
      <c r="AC293" s="182">
        <f t="shared" si="14"/>
        <v>0</v>
      </c>
      <c r="AD293" s="14"/>
      <c r="AE293" s="6">
        <f t="shared" si="1"/>
        <v>0</v>
      </c>
      <c r="AF293" s="163"/>
      <c r="AG293" s="12" t="str">
        <f>IF(K293=""," ",VLOOKUP(C293,'Ceiling - Project impl.'!$A$1:$F$202,4,FALSE))</f>
        <v xml:space="preserve"> </v>
      </c>
      <c r="AH293" s="13">
        <f t="shared" si="15"/>
        <v>0</v>
      </c>
      <c r="AI293" s="182">
        <f t="shared" si="16"/>
        <v>0</v>
      </c>
      <c r="AJ293" s="14"/>
      <c r="AK293" s="6">
        <f t="shared" si="2"/>
        <v>0</v>
      </c>
      <c r="AL293" s="163"/>
      <c r="AM293" s="12" t="str">
        <f>IF(O293=""," ",VLOOKUP(C293,'Ceiling - Project impl.'!$A$1:$F$202,5,FALSE))</f>
        <v xml:space="preserve"> </v>
      </c>
      <c r="AN293" s="13">
        <f t="shared" si="3"/>
        <v>0</v>
      </c>
      <c r="AO293" s="182">
        <f t="shared" si="17"/>
        <v>0</v>
      </c>
      <c r="AP293" s="14"/>
      <c r="AQ293" s="6">
        <f t="shared" si="4"/>
        <v>0</v>
      </c>
      <c r="AR293" s="163"/>
      <c r="AS293" s="12" t="str">
        <f>IF(S293=""," ",VLOOKUP(C293,'Ceiling - Project impl.'!$A$1:$F$202,6,FALSE))</f>
        <v xml:space="preserve"> </v>
      </c>
      <c r="AT293" s="13">
        <f t="shared" si="5"/>
        <v>0</v>
      </c>
      <c r="AU293" s="182">
        <f t="shared" si="18"/>
        <v>0</v>
      </c>
      <c r="AV293" s="136">
        <f t="shared" si="6"/>
        <v>0</v>
      </c>
      <c r="AW293" s="15">
        <f t="shared" si="19"/>
        <v>0</v>
      </c>
      <c r="AX293" s="183">
        <f t="shared" si="20"/>
        <v>0</v>
      </c>
      <c r="AY293" s="388"/>
      <c r="AZ293" s="388"/>
      <c r="BA293" s="388"/>
    </row>
    <row r="294" spans="1:53" x14ac:dyDescent="0.3">
      <c r="A294" s="71"/>
      <c r="B294" s="11" t="str">
        <f>IF(A294="","",VLOOKUP(A294,'II.Distribution of grant'!$A$6:$E$45,2,FALSE))</f>
        <v/>
      </c>
      <c r="C294" s="11" t="str">
        <f>IF(A294="","",VLOOKUP(A294,'II.Distribution of grant'!$A$6:$E$45,4,FALSE))</f>
        <v/>
      </c>
      <c r="D294" s="11" t="str">
        <f>IF(A294=""," ",VLOOKUP(C294,'Ceiling - Project impl.'!$A$1:$F$202,2,FALSE))</f>
        <v xml:space="preserve"> </v>
      </c>
      <c r="E294" s="6"/>
      <c r="F294" s="6"/>
      <c r="G294" s="6"/>
      <c r="H294" s="12" t="str">
        <f>IF(G294=""," ",VLOOKUP(C294,'Ceiling - Project impl.'!$A$1:$F$202,3,FALSE))</f>
        <v xml:space="preserve"> </v>
      </c>
      <c r="I294" s="13">
        <f t="shared" si="7"/>
        <v>0</v>
      </c>
      <c r="J294" s="14"/>
      <c r="K294" s="6"/>
      <c r="L294" s="12" t="str">
        <f>IF(K294=""," ",VLOOKUP(C294,'Ceiling - Project impl.'!$A$1:$F$202,4,FALSE))</f>
        <v xml:space="preserve"> </v>
      </c>
      <c r="M294" s="13">
        <f t="shared" si="8"/>
        <v>0</v>
      </c>
      <c r="N294" s="14"/>
      <c r="O294" s="6"/>
      <c r="P294" s="12" t="str">
        <f>IF(O294=""," ",VLOOKUP(C294,'Ceiling - Project impl.'!$A$1:$F$202,5,FALSE))</f>
        <v xml:space="preserve"> </v>
      </c>
      <c r="Q294" s="13">
        <f t="shared" si="9"/>
        <v>0</v>
      </c>
      <c r="R294" s="14"/>
      <c r="S294" s="6"/>
      <c r="T294" s="12" t="str">
        <f>IF(S294=""," ",VLOOKUP(C294,'Ceiling - Project impl.'!$A$1:$F$202,6,FALSE))</f>
        <v xml:space="preserve"> </v>
      </c>
      <c r="U294" s="13">
        <f t="shared" si="10"/>
        <v>0</v>
      </c>
      <c r="V294" s="136">
        <f t="shared" si="11"/>
        <v>0</v>
      </c>
      <c r="W294" s="15">
        <f t="shared" si="12"/>
        <v>0</v>
      </c>
      <c r="Y294" s="6">
        <f t="shared" si="13"/>
        <v>0</v>
      </c>
      <c r="Z294" s="163"/>
      <c r="AA294" s="12" t="str">
        <f>IF(G294=""," ",VLOOKUP(C294,'Ceiling - Project impl.'!$A$1:$F$202,3,FALSE))</f>
        <v xml:space="preserve"> </v>
      </c>
      <c r="AB294" s="13">
        <f t="shared" si="0"/>
        <v>0</v>
      </c>
      <c r="AC294" s="182">
        <f t="shared" si="14"/>
        <v>0</v>
      </c>
      <c r="AD294" s="14"/>
      <c r="AE294" s="6">
        <f t="shared" si="1"/>
        <v>0</v>
      </c>
      <c r="AF294" s="163"/>
      <c r="AG294" s="12" t="str">
        <f>IF(K294=""," ",VLOOKUP(C294,'Ceiling - Project impl.'!$A$1:$F$202,4,FALSE))</f>
        <v xml:space="preserve"> </v>
      </c>
      <c r="AH294" s="13">
        <f t="shared" si="15"/>
        <v>0</v>
      </c>
      <c r="AI294" s="182">
        <f t="shared" si="16"/>
        <v>0</v>
      </c>
      <c r="AJ294" s="14"/>
      <c r="AK294" s="6">
        <f t="shared" si="2"/>
        <v>0</v>
      </c>
      <c r="AL294" s="163"/>
      <c r="AM294" s="12" t="str">
        <f>IF(O294=""," ",VLOOKUP(C294,'Ceiling - Project impl.'!$A$1:$F$202,5,FALSE))</f>
        <v xml:space="preserve"> </v>
      </c>
      <c r="AN294" s="13">
        <f t="shared" si="3"/>
        <v>0</v>
      </c>
      <c r="AO294" s="182">
        <f t="shared" si="17"/>
        <v>0</v>
      </c>
      <c r="AP294" s="14"/>
      <c r="AQ294" s="6">
        <f t="shared" si="4"/>
        <v>0</v>
      </c>
      <c r="AR294" s="163"/>
      <c r="AS294" s="12" t="str">
        <f>IF(S294=""," ",VLOOKUP(C294,'Ceiling - Project impl.'!$A$1:$F$202,6,FALSE))</f>
        <v xml:space="preserve"> </v>
      </c>
      <c r="AT294" s="13">
        <f t="shared" si="5"/>
        <v>0</v>
      </c>
      <c r="AU294" s="182">
        <f t="shared" si="18"/>
        <v>0</v>
      </c>
      <c r="AV294" s="136">
        <f t="shared" si="6"/>
        <v>0</v>
      </c>
      <c r="AW294" s="15">
        <f t="shared" si="19"/>
        <v>0</v>
      </c>
      <c r="AX294" s="183">
        <f t="shared" si="20"/>
        <v>0</v>
      </c>
      <c r="AY294" s="388"/>
      <c r="AZ294" s="388"/>
      <c r="BA294" s="388"/>
    </row>
    <row r="295" spans="1:53" x14ac:dyDescent="0.3">
      <c r="A295" s="71"/>
      <c r="B295" s="11" t="str">
        <f>IF(A295="","",VLOOKUP(A295,'II.Distribution of grant'!$A$6:$E$45,2,FALSE))</f>
        <v/>
      </c>
      <c r="C295" s="11" t="str">
        <f>IF(A295="","",VLOOKUP(A295,'II.Distribution of grant'!$A$6:$E$45,4,FALSE))</f>
        <v/>
      </c>
      <c r="D295" s="11" t="str">
        <f>IF(A295=""," ",VLOOKUP(C295,'Ceiling - Project impl.'!$A$1:$F$202,2,FALSE))</f>
        <v xml:space="preserve"> </v>
      </c>
      <c r="E295" s="6"/>
      <c r="F295" s="6"/>
      <c r="G295" s="6"/>
      <c r="H295" s="12" t="str">
        <f>IF(G295=""," ",VLOOKUP(C295,'Ceiling - Project impl.'!$A$1:$F$202,3,FALSE))</f>
        <v xml:space="preserve"> </v>
      </c>
      <c r="I295" s="13">
        <f t="shared" si="7"/>
        <v>0</v>
      </c>
      <c r="J295" s="14"/>
      <c r="K295" s="6"/>
      <c r="L295" s="12" t="str">
        <f>IF(K295=""," ",VLOOKUP(C295,'Ceiling - Project impl.'!$A$1:$F$202,4,FALSE))</f>
        <v xml:space="preserve"> </v>
      </c>
      <c r="M295" s="13">
        <f t="shared" si="8"/>
        <v>0</v>
      </c>
      <c r="N295" s="14"/>
      <c r="O295" s="6"/>
      <c r="P295" s="12" t="str">
        <f>IF(O295=""," ",VLOOKUP(C295,'Ceiling - Project impl.'!$A$1:$F$202,5,FALSE))</f>
        <v xml:space="preserve"> </v>
      </c>
      <c r="Q295" s="13">
        <f t="shared" si="9"/>
        <v>0</v>
      </c>
      <c r="R295" s="14"/>
      <c r="S295" s="6"/>
      <c r="T295" s="12" t="str">
        <f>IF(S295=""," ",VLOOKUP(C295,'Ceiling - Project impl.'!$A$1:$F$202,6,FALSE))</f>
        <v xml:space="preserve"> </v>
      </c>
      <c r="U295" s="13">
        <f t="shared" si="10"/>
        <v>0</v>
      </c>
      <c r="V295" s="136">
        <f t="shared" si="11"/>
        <v>0</v>
      </c>
      <c r="W295" s="15">
        <f t="shared" si="12"/>
        <v>0</v>
      </c>
      <c r="Y295" s="6">
        <f t="shared" si="13"/>
        <v>0</v>
      </c>
      <c r="Z295" s="163"/>
      <c r="AA295" s="12" t="str">
        <f>IF(G295=""," ",VLOOKUP(C295,'Ceiling - Project impl.'!$A$1:$F$202,3,FALSE))</f>
        <v xml:space="preserve"> </v>
      </c>
      <c r="AB295" s="13">
        <f t="shared" si="0"/>
        <v>0</v>
      </c>
      <c r="AC295" s="182">
        <f t="shared" si="14"/>
        <v>0</v>
      </c>
      <c r="AD295" s="14"/>
      <c r="AE295" s="6">
        <f t="shared" si="1"/>
        <v>0</v>
      </c>
      <c r="AF295" s="163"/>
      <c r="AG295" s="12" t="str">
        <f>IF(K295=""," ",VLOOKUP(C295,'Ceiling - Project impl.'!$A$1:$F$202,4,FALSE))</f>
        <v xml:space="preserve"> </v>
      </c>
      <c r="AH295" s="13">
        <f t="shared" si="15"/>
        <v>0</v>
      </c>
      <c r="AI295" s="182">
        <f t="shared" si="16"/>
        <v>0</v>
      </c>
      <c r="AJ295" s="14"/>
      <c r="AK295" s="6">
        <f t="shared" si="2"/>
        <v>0</v>
      </c>
      <c r="AL295" s="163"/>
      <c r="AM295" s="12" t="str">
        <f>IF(O295=""," ",VLOOKUP(C295,'Ceiling - Project impl.'!$A$1:$F$202,5,FALSE))</f>
        <v xml:space="preserve"> </v>
      </c>
      <c r="AN295" s="13">
        <f t="shared" si="3"/>
        <v>0</v>
      </c>
      <c r="AO295" s="182">
        <f t="shared" si="17"/>
        <v>0</v>
      </c>
      <c r="AP295" s="14"/>
      <c r="AQ295" s="6">
        <f t="shared" si="4"/>
        <v>0</v>
      </c>
      <c r="AR295" s="163"/>
      <c r="AS295" s="12" t="str">
        <f>IF(S295=""," ",VLOOKUP(C295,'Ceiling - Project impl.'!$A$1:$F$202,6,FALSE))</f>
        <v xml:space="preserve"> </v>
      </c>
      <c r="AT295" s="13">
        <f t="shared" si="5"/>
        <v>0</v>
      </c>
      <c r="AU295" s="182">
        <f t="shared" si="18"/>
        <v>0</v>
      </c>
      <c r="AV295" s="136">
        <f t="shared" si="6"/>
        <v>0</v>
      </c>
      <c r="AW295" s="15">
        <f t="shared" si="19"/>
        <v>0</v>
      </c>
      <c r="AX295" s="183">
        <f t="shared" si="20"/>
        <v>0</v>
      </c>
      <c r="AY295" s="388"/>
      <c r="AZ295" s="388"/>
      <c r="BA295" s="388"/>
    </row>
    <row r="296" spans="1:53" x14ac:dyDescent="0.3">
      <c r="A296" s="71"/>
      <c r="B296" s="11" t="str">
        <f>IF(A296="","",VLOOKUP(A296,'II.Distribution of grant'!$A$6:$E$45,2,FALSE))</f>
        <v/>
      </c>
      <c r="C296" s="11" t="str">
        <f>IF(A296="","",VLOOKUP(A296,'II.Distribution of grant'!$A$6:$E$45,4,FALSE))</f>
        <v/>
      </c>
      <c r="D296" s="11" t="str">
        <f>IF(A296=""," ",VLOOKUP(C296,'Ceiling - Project impl.'!$A$1:$F$202,2,FALSE))</f>
        <v xml:space="preserve"> </v>
      </c>
      <c r="E296" s="6"/>
      <c r="F296" s="6"/>
      <c r="G296" s="6"/>
      <c r="H296" s="12" t="str">
        <f>IF(G296=""," ",VLOOKUP(C296,'Ceiling - Project impl.'!$A$1:$F$202,3,FALSE))</f>
        <v xml:space="preserve"> </v>
      </c>
      <c r="I296" s="13">
        <f t="shared" si="7"/>
        <v>0</v>
      </c>
      <c r="J296" s="14"/>
      <c r="K296" s="6"/>
      <c r="L296" s="12" t="str">
        <f>IF(K296=""," ",VLOOKUP(C296,'Ceiling - Project impl.'!$A$1:$F$202,4,FALSE))</f>
        <v xml:space="preserve"> </v>
      </c>
      <c r="M296" s="13">
        <f t="shared" si="8"/>
        <v>0</v>
      </c>
      <c r="N296" s="14"/>
      <c r="O296" s="6"/>
      <c r="P296" s="12" t="str">
        <f>IF(O296=""," ",VLOOKUP(C296,'Ceiling - Project impl.'!$A$1:$F$202,5,FALSE))</f>
        <v xml:space="preserve"> </v>
      </c>
      <c r="Q296" s="13">
        <f t="shared" si="9"/>
        <v>0</v>
      </c>
      <c r="R296" s="14"/>
      <c r="S296" s="6"/>
      <c r="T296" s="12" t="str">
        <f>IF(S296=""," ",VLOOKUP(C296,'Ceiling - Project impl.'!$A$1:$F$202,6,FALSE))</f>
        <v xml:space="preserve"> </v>
      </c>
      <c r="U296" s="13">
        <f t="shared" si="10"/>
        <v>0</v>
      </c>
      <c r="V296" s="136">
        <f t="shared" si="11"/>
        <v>0</v>
      </c>
      <c r="W296" s="15">
        <f t="shared" si="12"/>
        <v>0</v>
      </c>
      <c r="Y296" s="6">
        <f t="shared" si="13"/>
        <v>0</v>
      </c>
      <c r="Z296" s="163"/>
      <c r="AA296" s="12" t="str">
        <f>IF(G296=""," ",VLOOKUP(C296,'Ceiling - Project impl.'!$A$1:$F$202,3,FALSE))</f>
        <v xml:space="preserve"> </v>
      </c>
      <c r="AB296" s="13">
        <f t="shared" si="0"/>
        <v>0</v>
      </c>
      <c r="AC296" s="182">
        <f t="shared" si="14"/>
        <v>0</v>
      </c>
      <c r="AD296" s="14"/>
      <c r="AE296" s="6">
        <f t="shared" si="1"/>
        <v>0</v>
      </c>
      <c r="AF296" s="163"/>
      <c r="AG296" s="12" t="str">
        <f>IF(K296=""," ",VLOOKUP(C296,'Ceiling - Project impl.'!$A$1:$F$202,4,FALSE))</f>
        <v xml:space="preserve"> </v>
      </c>
      <c r="AH296" s="13">
        <f t="shared" si="15"/>
        <v>0</v>
      </c>
      <c r="AI296" s="182">
        <f t="shared" si="16"/>
        <v>0</v>
      </c>
      <c r="AJ296" s="14"/>
      <c r="AK296" s="6">
        <f t="shared" si="2"/>
        <v>0</v>
      </c>
      <c r="AL296" s="163"/>
      <c r="AM296" s="12" t="str">
        <f>IF(O296=""," ",VLOOKUP(C296,'Ceiling - Project impl.'!$A$1:$F$202,5,FALSE))</f>
        <v xml:space="preserve"> </v>
      </c>
      <c r="AN296" s="13">
        <f t="shared" si="3"/>
        <v>0</v>
      </c>
      <c r="AO296" s="182">
        <f t="shared" si="17"/>
        <v>0</v>
      </c>
      <c r="AP296" s="14"/>
      <c r="AQ296" s="6">
        <f t="shared" si="4"/>
        <v>0</v>
      </c>
      <c r="AR296" s="163"/>
      <c r="AS296" s="12" t="str">
        <f>IF(S296=""," ",VLOOKUP(C296,'Ceiling - Project impl.'!$A$1:$F$202,6,FALSE))</f>
        <v xml:space="preserve"> </v>
      </c>
      <c r="AT296" s="13">
        <f t="shared" si="5"/>
        <v>0</v>
      </c>
      <c r="AU296" s="182">
        <f t="shared" si="18"/>
        <v>0</v>
      </c>
      <c r="AV296" s="136">
        <f t="shared" si="6"/>
        <v>0</v>
      </c>
      <c r="AW296" s="15">
        <f t="shared" si="19"/>
        <v>0</v>
      </c>
      <c r="AX296" s="183">
        <f t="shared" si="20"/>
        <v>0</v>
      </c>
      <c r="AY296" s="388"/>
      <c r="AZ296" s="388"/>
      <c r="BA296" s="388"/>
    </row>
    <row r="297" spans="1:53" x14ac:dyDescent="0.3">
      <c r="A297" s="71"/>
      <c r="B297" s="11" t="str">
        <f>IF(A297="","",VLOOKUP(A297,'II.Distribution of grant'!$A$6:$E$45,2,FALSE))</f>
        <v/>
      </c>
      <c r="C297" s="11" t="str">
        <f>IF(A297="","",VLOOKUP(A297,'II.Distribution of grant'!$A$6:$E$45,4,FALSE))</f>
        <v/>
      </c>
      <c r="D297" s="11" t="str">
        <f>IF(A297=""," ",VLOOKUP(C297,'Ceiling - Project impl.'!$A$1:$F$202,2,FALSE))</f>
        <v xml:space="preserve"> </v>
      </c>
      <c r="E297" s="6"/>
      <c r="F297" s="6"/>
      <c r="G297" s="6"/>
      <c r="H297" s="12" t="str">
        <f>IF(G297=""," ",VLOOKUP(C297,'Ceiling - Project impl.'!$A$1:$F$202,3,FALSE))</f>
        <v xml:space="preserve"> </v>
      </c>
      <c r="I297" s="13">
        <f t="shared" si="7"/>
        <v>0</v>
      </c>
      <c r="J297" s="14"/>
      <c r="K297" s="6"/>
      <c r="L297" s="12" t="str">
        <f>IF(K297=""," ",VLOOKUP(C297,'Ceiling - Project impl.'!$A$1:$F$202,4,FALSE))</f>
        <v xml:space="preserve"> </v>
      </c>
      <c r="M297" s="13">
        <f t="shared" si="8"/>
        <v>0</v>
      </c>
      <c r="N297" s="14"/>
      <c r="O297" s="6"/>
      <c r="P297" s="12" t="str">
        <f>IF(O297=""," ",VLOOKUP(C297,'Ceiling - Project impl.'!$A$1:$F$202,5,FALSE))</f>
        <v xml:space="preserve"> </v>
      </c>
      <c r="Q297" s="13">
        <f t="shared" si="9"/>
        <v>0</v>
      </c>
      <c r="R297" s="14"/>
      <c r="S297" s="6"/>
      <c r="T297" s="12" t="str">
        <f>IF(S297=""," ",VLOOKUP(C297,'Ceiling - Project impl.'!$A$1:$F$202,6,FALSE))</f>
        <v xml:space="preserve"> </v>
      </c>
      <c r="U297" s="13">
        <f t="shared" si="10"/>
        <v>0</v>
      </c>
      <c r="V297" s="136">
        <f t="shared" si="11"/>
        <v>0</v>
      </c>
      <c r="W297" s="15">
        <f t="shared" si="12"/>
        <v>0</v>
      </c>
      <c r="Y297" s="6">
        <f t="shared" si="13"/>
        <v>0</v>
      </c>
      <c r="Z297" s="163"/>
      <c r="AA297" s="12" t="str">
        <f>IF(G297=""," ",VLOOKUP(C297,'Ceiling - Project impl.'!$A$1:$F$202,3,FALSE))</f>
        <v xml:space="preserve"> </v>
      </c>
      <c r="AB297" s="13">
        <f t="shared" si="0"/>
        <v>0</v>
      </c>
      <c r="AC297" s="182">
        <f t="shared" si="14"/>
        <v>0</v>
      </c>
      <c r="AD297" s="14"/>
      <c r="AE297" s="6">
        <f t="shared" si="1"/>
        <v>0</v>
      </c>
      <c r="AF297" s="163"/>
      <c r="AG297" s="12" t="str">
        <f>IF(K297=""," ",VLOOKUP(C297,'Ceiling - Project impl.'!$A$1:$F$202,4,FALSE))</f>
        <v xml:space="preserve"> </v>
      </c>
      <c r="AH297" s="13">
        <f t="shared" si="15"/>
        <v>0</v>
      </c>
      <c r="AI297" s="182">
        <f t="shared" si="16"/>
        <v>0</v>
      </c>
      <c r="AJ297" s="14"/>
      <c r="AK297" s="6">
        <f t="shared" si="2"/>
        <v>0</v>
      </c>
      <c r="AL297" s="163"/>
      <c r="AM297" s="12" t="str">
        <f>IF(O297=""," ",VLOOKUP(C297,'Ceiling - Project impl.'!$A$1:$F$202,5,FALSE))</f>
        <v xml:space="preserve"> </v>
      </c>
      <c r="AN297" s="13">
        <f t="shared" si="3"/>
        <v>0</v>
      </c>
      <c r="AO297" s="182">
        <f t="shared" si="17"/>
        <v>0</v>
      </c>
      <c r="AP297" s="14"/>
      <c r="AQ297" s="6">
        <f t="shared" si="4"/>
        <v>0</v>
      </c>
      <c r="AR297" s="163"/>
      <c r="AS297" s="12" t="str">
        <f>IF(S297=""," ",VLOOKUP(C297,'Ceiling - Project impl.'!$A$1:$F$202,6,FALSE))</f>
        <v xml:space="preserve"> </v>
      </c>
      <c r="AT297" s="13">
        <f t="shared" si="5"/>
        <v>0</v>
      </c>
      <c r="AU297" s="182">
        <f t="shared" si="18"/>
        <v>0</v>
      </c>
      <c r="AV297" s="136">
        <f t="shared" si="6"/>
        <v>0</v>
      </c>
      <c r="AW297" s="15">
        <f t="shared" si="19"/>
        <v>0</v>
      </c>
      <c r="AX297" s="183">
        <f t="shared" si="20"/>
        <v>0</v>
      </c>
      <c r="AY297" s="388"/>
      <c r="AZ297" s="388"/>
      <c r="BA297" s="388"/>
    </row>
    <row r="298" spans="1:53" x14ac:dyDescent="0.3">
      <c r="A298" s="71"/>
      <c r="B298" s="11" t="str">
        <f>IF(A298="","",VLOOKUP(A298,'II.Distribution of grant'!$A$6:$E$45,2,FALSE))</f>
        <v/>
      </c>
      <c r="C298" s="11" t="str">
        <f>IF(A298="","",VLOOKUP(A298,'II.Distribution of grant'!$A$6:$E$45,4,FALSE))</f>
        <v/>
      </c>
      <c r="D298" s="11" t="str">
        <f>IF(A298=""," ",VLOOKUP(C298,'Ceiling - Project impl.'!$A$1:$F$202,2,FALSE))</f>
        <v xml:space="preserve"> </v>
      </c>
      <c r="E298" s="6"/>
      <c r="F298" s="6"/>
      <c r="G298" s="6"/>
      <c r="H298" s="12" t="str">
        <f>IF(G298=""," ",VLOOKUP(C298,'Ceiling - Project impl.'!$A$1:$F$202,3,FALSE))</f>
        <v xml:space="preserve"> </v>
      </c>
      <c r="I298" s="13">
        <f t="shared" si="7"/>
        <v>0</v>
      </c>
      <c r="J298" s="14"/>
      <c r="K298" s="6"/>
      <c r="L298" s="12" t="str">
        <f>IF(K298=""," ",VLOOKUP(C298,'Ceiling - Project impl.'!$A$1:$F$202,4,FALSE))</f>
        <v xml:space="preserve"> </v>
      </c>
      <c r="M298" s="13">
        <f t="shared" si="8"/>
        <v>0</v>
      </c>
      <c r="N298" s="14"/>
      <c r="O298" s="6"/>
      <c r="P298" s="12" t="str">
        <f>IF(O298=""," ",VLOOKUP(C298,'Ceiling - Project impl.'!$A$1:$F$202,5,FALSE))</f>
        <v xml:space="preserve"> </v>
      </c>
      <c r="Q298" s="13">
        <f t="shared" si="9"/>
        <v>0</v>
      </c>
      <c r="R298" s="14"/>
      <c r="S298" s="6"/>
      <c r="T298" s="12" t="str">
        <f>IF(S298=""," ",VLOOKUP(C298,'Ceiling - Project impl.'!$A$1:$F$202,6,FALSE))</f>
        <v xml:space="preserve"> </v>
      </c>
      <c r="U298" s="13">
        <f t="shared" si="10"/>
        <v>0</v>
      </c>
      <c r="V298" s="136">
        <f t="shared" si="11"/>
        <v>0</v>
      </c>
      <c r="W298" s="15">
        <f t="shared" si="12"/>
        <v>0</v>
      </c>
      <c r="Y298" s="6">
        <f t="shared" si="13"/>
        <v>0</v>
      </c>
      <c r="Z298" s="163"/>
      <c r="AA298" s="12" t="str">
        <f>IF(G298=""," ",VLOOKUP(C298,'Ceiling - Project impl.'!$A$1:$F$202,3,FALSE))</f>
        <v xml:space="preserve"> </v>
      </c>
      <c r="AB298" s="13">
        <f t="shared" si="0"/>
        <v>0</v>
      </c>
      <c r="AC298" s="182">
        <f t="shared" si="14"/>
        <v>0</v>
      </c>
      <c r="AD298" s="14"/>
      <c r="AE298" s="6">
        <f t="shared" si="1"/>
        <v>0</v>
      </c>
      <c r="AF298" s="163"/>
      <c r="AG298" s="12" t="str">
        <f>IF(K298=""," ",VLOOKUP(C298,'Ceiling - Project impl.'!$A$1:$F$202,4,FALSE))</f>
        <v xml:space="preserve"> </v>
      </c>
      <c r="AH298" s="13">
        <f t="shared" si="15"/>
        <v>0</v>
      </c>
      <c r="AI298" s="182">
        <f t="shared" si="16"/>
        <v>0</v>
      </c>
      <c r="AJ298" s="14"/>
      <c r="AK298" s="6">
        <f t="shared" si="2"/>
        <v>0</v>
      </c>
      <c r="AL298" s="163"/>
      <c r="AM298" s="12" t="str">
        <f>IF(O298=""," ",VLOOKUP(C298,'Ceiling - Project impl.'!$A$1:$F$202,5,FALSE))</f>
        <v xml:space="preserve"> </v>
      </c>
      <c r="AN298" s="13">
        <f t="shared" si="3"/>
        <v>0</v>
      </c>
      <c r="AO298" s="182">
        <f t="shared" si="17"/>
        <v>0</v>
      </c>
      <c r="AP298" s="14"/>
      <c r="AQ298" s="6">
        <f t="shared" si="4"/>
        <v>0</v>
      </c>
      <c r="AR298" s="163"/>
      <c r="AS298" s="12" t="str">
        <f>IF(S298=""," ",VLOOKUP(C298,'Ceiling - Project impl.'!$A$1:$F$202,6,FALSE))</f>
        <v xml:space="preserve"> </v>
      </c>
      <c r="AT298" s="13">
        <f t="shared" si="5"/>
        <v>0</v>
      </c>
      <c r="AU298" s="182">
        <f t="shared" si="18"/>
        <v>0</v>
      </c>
      <c r="AV298" s="136">
        <f t="shared" si="6"/>
        <v>0</v>
      </c>
      <c r="AW298" s="15">
        <f t="shared" si="19"/>
        <v>0</v>
      </c>
      <c r="AX298" s="183">
        <f t="shared" si="20"/>
        <v>0</v>
      </c>
      <c r="AY298" s="388"/>
      <c r="AZ298" s="388"/>
      <c r="BA298" s="388"/>
    </row>
    <row r="299" spans="1:53" x14ac:dyDescent="0.3">
      <c r="A299" s="71"/>
      <c r="B299" s="11" t="str">
        <f>IF(A299="","",VLOOKUP(A299,'II.Distribution of grant'!$A$6:$E$45,2,FALSE))</f>
        <v/>
      </c>
      <c r="C299" s="11" t="str">
        <f>IF(A299="","",VLOOKUP(A299,'II.Distribution of grant'!$A$6:$E$45,4,FALSE))</f>
        <v/>
      </c>
      <c r="D299" s="11" t="str">
        <f>IF(A299=""," ",VLOOKUP(C299,'Ceiling - Project impl.'!$A$1:$F$202,2,FALSE))</f>
        <v xml:space="preserve"> </v>
      </c>
      <c r="E299" s="6"/>
      <c r="F299" s="6"/>
      <c r="G299" s="6"/>
      <c r="H299" s="12" t="str">
        <f>IF(G299=""," ",VLOOKUP(C299,'Ceiling - Project impl.'!$A$1:$F$202,3,FALSE))</f>
        <v xml:space="preserve"> </v>
      </c>
      <c r="I299" s="13">
        <f t="shared" si="7"/>
        <v>0</v>
      </c>
      <c r="J299" s="14"/>
      <c r="K299" s="6"/>
      <c r="L299" s="12" t="str">
        <f>IF(K299=""," ",VLOOKUP(C299,'Ceiling - Project impl.'!$A$1:$F$202,4,FALSE))</f>
        <v xml:space="preserve"> </v>
      </c>
      <c r="M299" s="13">
        <f t="shared" si="8"/>
        <v>0</v>
      </c>
      <c r="N299" s="14"/>
      <c r="O299" s="6"/>
      <c r="P299" s="12" t="str">
        <f>IF(O299=""," ",VLOOKUP(C299,'Ceiling - Project impl.'!$A$1:$F$202,5,FALSE))</f>
        <v xml:space="preserve"> </v>
      </c>
      <c r="Q299" s="13">
        <f t="shared" si="9"/>
        <v>0</v>
      </c>
      <c r="R299" s="14"/>
      <c r="S299" s="6"/>
      <c r="T299" s="12" t="str">
        <f>IF(S299=""," ",VLOOKUP(C299,'Ceiling - Project impl.'!$A$1:$F$202,6,FALSE))</f>
        <v xml:space="preserve"> </v>
      </c>
      <c r="U299" s="13">
        <f t="shared" si="10"/>
        <v>0</v>
      </c>
      <c r="V299" s="136">
        <f t="shared" si="11"/>
        <v>0</v>
      </c>
      <c r="W299" s="15">
        <f t="shared" si="12"/>
        <v>0</v>
      </c>
      <c r="Y299" s="6">
        <f t="shared" si="13"/>
        <v>0</v>
      </c>
      <c r="Z299" s="163"/>
      <c r="AA299" s="12" t="str">
        <f>IF(G299=""," ",VLOOKUP(C299,'Ceiling - Project impl.'!$A$1:$F$202,3,FALSE))</f>
        <v xml:space="preserve"> </v>
      </c>
      <c r="AB299" s="13">
        <f t="shared" si="0"/>
        <v>0</v>
      </c>
      <c r="AC299" s="182">
        <f t="shared" si="14"/>
        <v>0</v>
      </c>
      <c r="AD299" s="14"/>
      <c r="AE299" s="6">
        <f t="shared" si="1"/>
        <v>0</v>
      </c>
      <c r="AF299" s="163"/>
      <c r="AG299" s="12" t="str">
        <f>IF(K299=""," ",VLOOKUP(C299,'Ceiling - Project impl.'!$A$1:$F$202,4,FALSE))</f>
        <v xml:space="preserve"> </v>
      </c>
      <c r="AH299" s="13">
        <f t="shared" si="15"/>
        <v>0</v>
      </c>
      <c r="AI299" s="182">
        <f t="shared" si="16"/>
        <v>0</v>
      </c>
      <c r="AJ299" s="14"/>
      <c r="AK299" s="6">
        <f t="shared" si="2"/>
        <v>0</v>
      </c>
      <c r="AL299" s="163"/>
      <c r="AM299" s="12" t="str">
        <f>IF(O299=""," ",VLOOKUP(C299,'Ceiling - Project impl.'!$A$1:$F$202,5,FALSE))</f>
        <v xml:space="preserve"> </v>
      </c>
      <c r="AN299" s="13">
        <f t="shared" si="3"/>
        <v>0</v>
      </c>
      <c r="AO299" s="182">
        <f t="shared" si="17"/>
        <v>0</v>
      </c>
      <c r="AP299" s="14"/>
      <c r="AQ299" s="6">
        <f t="shared" si="4"/>
        <v>0</v>
      </c>
      <c r="AR299" s="163"/>
      <c r="AS299" s="12" t="str">
        <f>IF(S299=""," ",VLOOKUP(C299,'Ceiling - Project impl.'!$A$1:$F$202,6,FALSE))</f>
        <v xml:space="preserve"> </v>
      </c>
      <c r="AT299" s="13">
        <f t="shared" si="5"/>
        <v>0</v>
      </c>
      <c r="AU299" s="182">
        <f t="shared" si="18"/>
        <v>0</v>
      </c>
      <c r="AV299" s="136">
        <f t="shared" si="6"/>
        <v>0</v>
      </c>
      <c r="AW299" s="15">
        <f t="shared" si="19"/>
        <v>0</v>
      </c>
      <c r="AX299" s="183">
        <f t="shared" si="20"/>
        <v>0</v>
      </c>
      <c r="AY299" s="388"/>
      <c r="AZ299" s="388"/>
      <c r="BA299" s="388"/>
    </row>
    <row r="300" spans="1:53" x14ac:dyDescent="0.3">
      <c r="A300" s="71"/>
      <c r="B300" s="11" t="str">
        <f>IF(A300="","",VLOOKUP(A300,'II.Distribution of grant'!$A$6:$E$45,2,FALSE))</f>
        <v/>
      </c>
      <c r="C300" s="11" t="str">
        <f>IF(A300="","",VLOOKUP(A300,'II.Distribution of grant'!$A$6:$E$45,4,FALSE))</f>
        <v/>
      </c>
      <c r="D300" s="11" t="str">
        <f>IF(A300=""," ",VLOOKUP(C300,'Ceiling - Project impl.'!$A$1:$F$202,2,FALSE))</f>
        <v xml:space="preserve"> </v>
      </c>
      <c r="E300" s="6"/>
      <c r="F300" s="6"/>
      <c r="G300" s="6"/>
      <c r="H300" s="12" t="str">
        <f>IF(G300=""," ",VLOOKUP(C300,'Ceiling - Project impl.'!$A$1:$F$202,3,FALSE))</f>
        <v xml:space="preserve"> </v>
      </c>
      <c r="I300" s="13">
        <f t="shared" si="7"/>
        <v>0</v>
      </c>
      <c r="J300" s="14"/>
      <c r="K300" s="6"/>
      <c r="L300" s="12" t="str">
        <f>IF(K300=""," ",VLOOKUP(C300,'Ceiling - Project impl.'!$A$1:$F$202,4,FALSE))</f>
        <v xml:space="preserve"> </v>
      </c>
      <c r="M300" s="13">
        <f t="shared" si="8"/>
        <v>0</v>
      </c>
      <c r="N300" s="14"/>
      <c r="O300" s="6"/>
      <c r="P300" s="12" t="str">
        <f>IF(O300=""," ",VLOOKUP(C300,'Ceiling - Project impl.'!$A$1:$F$202,5,FALSE))</f>
        <v xml:space="preserve"> </v>
      </c>
      <c r="Q300" s="13">
        <f t="shared" si="9"/>
        <v>0</v>
      </c>
      <c r="R300" s="14"/>
      <c r="S300" s="6"/>
      <c r="T300" s="12" t="str">
        <f>IF(S300=""," ",VLOOKUP(C300,'Ceiling - Project impl.'!$A$1:$F$202,6,FALSE))</f>
        <v xml:space="preserve"> </v>
      </c>
      <c r="U300" s="13">
        <f t="shared" si="10"/>
        <v>0</v>
      </c>
      <c r="V300" s="136">
        <f t="shared" si="11"/>
        <v>0</v>
      </c>
      <c r="W300" s="15">
        <f t="shared" si="12"/>
        <v>0</v>
      </c>
      <c r="Y300" s="6">
        <f t="shared" si="13"/>
        <v>0</v>
      </c>
      <c r="Z300" s="163"/>
      <c r="AA300" s="12" t="str">
        <f>IF(G300=""," ",VLOOKUP(C300,'Ceiling - Project impl.'!$A$1:$F$202,3,FALSE))</f>
        <v xml:space="preserve"> </v>
      </c>
      <c r="AB300" s="13">
        <f t="shared" si="0"/>
        <v>0</v>
      </c>
      <c r="AC300" s="182">
        <f t="shared" si="14"/>
        <v>0</v>
      </c>
      <c r="AD300" s="14"/>
      <c r="AE300" s="6">
        <f t="shared" si="1"/>
        <v>0</v>
      </c>
      <c r="AF300" s="163"/>
      <c r="AG300" s="12" t="str">
        <f>IF(K300=""," ",VLOOKUP(C300,'Ceiling - Project impl.'!$A$1:$F$202,4,FALSE))</f>
        <v xml:space="preserve"> </v>
      </c>
      <c r="AH300" s="13">
        <f t="shared" si="15"/>
        <v>0</v>
      </c>
      <c r="AI300" s="182">
        <f t="shared" si="16"/>
        <v>0</v>
      </c>
      <c r="AJ300" s="14"/>
      <c r="AK300" s="6">
        <f t="shared" si="2"/>
        <v>0</v>
      </c>
      <c r="AL300" s="163"/>
      <c r="AM300" s="12" t="str">
        <f>IF(O300=""," ",VLOOKUP(C300,'Ceiling - Project impl.'!$A$1:$F$202,5,FALSE))</f>
        <v xml:space="preserve"> </v>
      </c>
      <c r="AN300" s="13">
        <f t="shared" si="3"/>
        <v>0</v>
      </c>
      <c r="AO300" s="182">
        <f t="shared" si="17"/>
        <v>0</v>
      </c>
      <c r="AP300" s="14"/>
      <c r="AQ300" s="6">
        <f t="shared" si="4"/>
        <v>0</v>
      </c>
      <c r="AR300" s="163"/>
      <c r="AS300" s="12" t="str">
        <f>IF(S300=""," ",VLOOKUP(C300,'Ceiling - Project impl.'!$A$1:$F$202,6,FALSE))</f>
        <v xml:space="preserve"> </v>
      </c>
      <c r="AT300" s="13">
        <f t="shared" si="5"/>
        <v>0</v>
      </c>
      <c r="AU300" s="182">
        <f t="shared" si="18"/>
        <v>0</v>
      </c>
      <c r="AV300" s="136">
        <f t="shared" si="6"/>
        <v>0</v>
      </c>
      <c r="AW300" s="15">
        <f t="shared" si="19"/>
        <v>0</v>
      </c>
      <c r="AX300" s="183">
        <f t="shared" si="20"/>
        <v>0</v>
      </c>
      <c r="AY300" s="388"/>
      <c r="AZ300" s="388"/>
      <c r="BA300" s="388"/>
    </row>
    <row r="301" spans="1:53" x14ac:dyDescent="0.3">
      <c r="A301" s="71"/>
      <c r="B301" s="11" t="str">
        <f>IF(A301="","",VLOOKUP(A301,'II.Distribution of grant'!$A$6:$E$45,2,FALSE))</f>
        <v/>
      </c>
      <c r="C301" s="11" t="str">
        <f>IF(A301="","",VLOOKUP(A301,'II.Distribution of grant'!$A$6:$E$45,4,FALSE))</f>
        <v/>
      </c>
      <c r="D301" s="11" t="str">
        <f>IF(A301=""," ",VLOOKUP(C301,'Ceiling - Project impl.'!$A$1:$F$202,2,FALSE))</f>
        <v xml:space="preserve"> </v>
      </c>
      <c r="E301" s="6"/>
      <c r="F301" s="6"/>
      <c r="G301" s="6"/>
      <c r="H301" s="12" t="str">
        <f>IF(G301=""," ",VLOOKUP(C301,'Ceiling - Project impl.'!$A$1:$F$202,3,FALSE))</f>
        <v xml:space="preserve"> </v>
      </c>
      <c r="I301" s="13">
        <f t="shared" si="7"/>
        <v>0</v>
      </c>
      <c r="J301" s="14"/>
      <c r="K301" s="6"/>
      <c r="L301" s="12" t="str">
        <f>IF(K301=""," ",VLOOKUP(C301,'Ceiling - Project impl.'!$A$1:$F$202,4,FALSE))</f>
        <v xml:space="preserve"> </v>
      </c>
      <c r="M301" s="13">
        <f t="shared" si="8"/>
        <v>0</v>
      </c>
      <c r="N301" s="14"/>
      <c r="O301" s="6"/>
      <c r="P301" s="12" t="str">
        <f>IF(O301=""," ",VLOOKUP(C301,'Ceiling - Project impl.'!$A$1:$F$202,5,FALSE))</f>
        <v xml:space="preserve"> </v>
      </c>
      <c r="Q301" s="13">
        <f t="shared" si="9"/>
        <v>0</v>
      </c>
      <c r="R301" s="14"/>
      <c r="S301" s="6"/>
      <c r="T301" s="12" t="str">
        <f>IF(S301=""," ",VLOOKUP(C301,'Ceiling - Project impl.'!$A$1:$F$202,6,FALSE))</f>
        <v xml:space="preserve"> </v>
      </c>
      <c r="U301" s="13">
        <f t="shared" si="10"/>
        <v>0</v>
      </c>
      <c r="V301" s="136">
        <f t="shared" si="11"/>
        <v>0</v>
      </c>
      <c r="W301" s="15">
        <f t="shared" si="12"/>
        <v>0</v>
      </c>
      <c r="Y301" s="6">
        <f t="shared" si="13"/>
        <v>0</v>
      </c>
      <c r="Z301" s="163"/>
      <c r="AA301" s="12" t="str">
        <f>IF(G301=""," ",VLOOKUP(C301,'Ceiling - Project impl.'!$A$1:$F$202,3,FALSE))</f>
        <v xml:space="preserve"> </v>
      </c>
      <c r="AB301" s="13">
        <f t="shared" si="0"/>
        <v>0</v>
      </c>
      <c r="AC301" s="182">
        <f t="shared" si="14"/>
        <v>0</v>
      </c>
      <c r="AD301" s="14"/>
      <c r="AE301" s="6">
        <f t="shared" si="1"/>
        <v>0</v>
      </c>
      <c r="AF301" s="163"/>
      <c r="AG301" s="12" t="str">
        <f>IF(K301=""," ",VLOOKUP(C301,'Ceiling - Project impl.'!$A$1:$F$202,4,FALSE))</f>
        <v xml:space="preserve"> </v>
      </c>
      <c r="AH301" s="13">
        <f t="shared" si="15"/>
        <v>0</v>
      </c>
      <c r="AI301" s="182">
        <f t="shared" si="16"/>
        <v>0</v>
      </c>
      <c r="AJ301" s="14"/>
      <c r="AK301" s="6">
        <f t="shared" si="2"/>
        <v>0</v>
      </c>
      <c r="AL301" s="163"/>
      <c r="AM301" s="12" t="str">
        <f>IF(O301=""," ",VLOOKUP(C301,'Ceiling - Project impl.'!$A$1:$F$202,5,FALSE))</f>
        <v xml:space="preserve"> </v>
      </c>
      <c r="AN301" s="13">
        <f t="shared" si="3"/>
        <v>0</v>
      </c>
      <c r="AO301" s="182">
        <f t="shared" si="17"/>
        <v>0</v>
      </c>
      <c r="AP301" s="14"/>
      <c r="AQ301" s="6">
        <f t="shared" si="4"/>
        <v>0</v>
      </c>
      <c r="AR301" s="163"/>
      <c r="AS301" s="12" t="str">
        <f>IF(S301=""," ",VLOOKUP(C301,'Ceiling - Project impl.'!$A$1:$F$202,6,FALSE))</f>
        <v xml:space="preserve"> </v>
      </c>
      <c r="AT301" s="13">
        <f t="shared" si="5"/>
        <v>0</v>
      </c>
      <c r="AU301" s="182">
        <f t="shared" si="18"/>
        <v>0</v>
      </c>
      <c r="AV301" s="136">
        <f t="shared" si="6"/>
        <v>0</v>
      </c>
      <c r="AW301" s="15">
        <f t="shared" si="19"/>
        <v>0</v>
      </c>
      <c r="AX301" s="183">
        <f t="shared" si="20"/>
        <v>0</v>
      </c>
      <c r="AY301" s="388"/>
      <c r="AZ301" s="388"/>
      <c r="BA301" s="388"/>
    </row>
    <row r="302" spans="1:53" x14ac:dyDescent="0.3">
      <c r="A302" s="71"/>
      <c r="B302" s="11" t="str">
        <f>IF(A302="","",VLOOKUP(A302,'II.Distribution of grant'!$A$6:$E$45,2,FALSE))</f>
        <v/>
      </c>
      <c r="C302" s="11" t="str">
        <f>IF(A302="","",VLOOKUP(A302,'II.Distribution of grant'!$A$6:$E$45,4,FALSE))</f>
        <v/>
      </c>
      <c r="D302" s="11" t="str">
        <f>IF(A302=""," ",VLOOKUP(C302,'Ceiling - Project impl.'!$A$1:$F$202,2,FALSE))</f>
        <v xml:space="preserve"> </v>
      </c>
      <c r="E302" s="6"/>
      <c r="F302" s="6"/>
      <c r="G302" s="6"/>
      <c r="H302" s="12" t="str">
        <f>IF(G302=""," ",VLOOKUP(C302,'Ceiling - Project impl.'!$A$1:$F$202,3,FALSE))</f>
        <v xml:space="preserve"> </v>
      </c>
      <c r="I302" s="13">
        <f t="shared" si="7"/>
        <v>0</v>
      </c>
      <c r="J302" s="14"/>
      <c r="K302" s="6"/>
      <c r="L302" s="12" t="str">
        <f>IF(K302=""," ",VLOOKUP(C302,'Ceiling - Project impl.'!$A$1:$F$202,4,FALSE))</f>
        <v xml:space="preserve"> </v>
      </c>
      <c r="M302" s="13">
        <f t="shared" si="8"/>
        <v>0</v>
      </c>
      <c r="N302" s="14"/>
      <c r="O302" s="6"/>
      <c r="P302" s="12" t="str">
        <f>IF(O302=""," ",VLOOKUP(C302,'Ceiling - Project impl.'!$A$1:$F$202,5,FALSE))</f>
        <v xml:space="preserve"> </v>
      </c>
      <c r="Q302" s="13">
        <f t="shared" si="9"/>
        <v>0</v>
      </c>
      <c r="R302" s="14"/>
      <c r="S302" s="6"/>
      <c r="T302" s="12" t="str">
        <f>IF(S302=""," ",VLOOKUP(C302,'Ceiling - Project impl.'!$A$1:$F$202,6,FALSE))</f>
        <v xml:space="preserve"> </v>
      </c>
      <c r="U302" s="13">
        <f t="shared" si="10"/>
        <v>0</v>
      </c>
      <c r="V302" s="136">
        <f t="shared" si="11"/>
        <v>0</v>
      </c>
      <c r="W302" s="15">
        <f t="shared" si="12"/>
        <v>0</v>
      </c>
      <c r="Y302" s="6">
        <f t="shared" si="13"/>
        <v>0</v>
      </c>
      <c r="Z302" s="163"/>
      <c r="AA302" s="12" t="str">
        <f>IF(G302=""," ",VLOOKUP(C302,'Ceiling - Project impl.'!$A$1:$F$202,3,FALSE))</f>
        <v xml:space="preserve"> </v>
      </c>
      <c r="AB302" s="13">
        <f t="shared" si="0"/>
        <v>0</v>
      </c>
      <c r="AC302" s="182">
        <f t="shared" si="14"/>
        <v>0</v>
      </c>
      <c r="AD302" s="14"/>
      <c r="AE302" s="6">
        <f t="shared" si="1"/>
        <v>0</v>
      </c>
      <c r="AF302" s="163"/>
      <c r="AG302" s="12" t="str">
        <f>IF(K302=""," ",VLOOKUP(C302,'Ceiling - Project impl.'!$A$1:$F$202,4,FALSE))</f>
        <v xml:space="preserve"> </v>
      </c>
      <c r="AH302" s="13">
        <f t="shared" si="15"/>
        <v>0</v>
      </c>
      <c r="AI302" s="182">
        <f t="shared" si="16"/>
        <v>0</v>
      </c>
      <c r="AJ302" s="14"/>
      <c r="AK302" s="6">
        <f t="shared" si="2"/>
        <v>0</v>
      </c>
      <c r="AL302" s="163"/>
      <c r="AM302" s="12" t="str">
        <f>IF(O302=""," ",VLOOKUP(C302,'Ceiling - Project impl.'!$A$1:$F$202,5,FALSE))</f>
        <v xml:space="preserve"> </v>
      </c>
      <c r="AN302" s="13">
        <f t="shared" si="3"/>
        <v>0</v>
      </c>
      <c r="AO302" s="182">
        <f t="shared" si="17"/>
        <v>0</v>
      </c>
      <c r="AP302" s="14"/>
      <c r="AQ302" s="6">
        <f t="shared" si="4"/>
        <v>0</v>
      </c>
      <c r="AR302" s="163"/>
      <c r="AS302" s="12" t="str">
        <f>IF(S302=""," ",VLOOKUP(C302,'Ceiling - Project impl.'!$A$1:$F$202,6,FALSE))</f>
        <v xml:space="preserve"> </v>
      </c>
      <c r="AT302" s="13">
        <f t="shared" si="5"/>
        <v>0</v>
      </c>
      <c r="AU302" s="182">
        <f t="shared" si="18"/>
        <v>0</v>
      </c>
      <c r="AV302" s="136">
        <f t="shared" si="6"/>
        <v>0</v>
      </c>
      <c r="AW302" s="15">
        <f t="shared" si="19"/>
        <v>0</v>
      </c>
      <c r="AX302" s="183">
        <f t="shared" si="20"/>
        <v>0</v>
      </c>
      <c r="AY302" s="388"/>
      <c r="AZ302" s="388"/>
      <c r="BA302" s="388"/>
    </row>
    <row r="303" spans="1:53" x14ac:dyDescent="0.3">
      <c r="A303" s="71"/>
      <c r="B303" s="11" t="str">
        <f>IF(A303="","",VLOOKUP(A303,'II.Distribution of grant'!$A$6:$E$45,2,FALSE))</f>
        <v/>
      </c>
      <c r="C303" s="11" t="str">
        <f>IF(A303="","",VLOOKUP(A303,'II.Distribution of grant'!$A$6:$E$45,4,FALSE))</f>
        <v/>
      </c>
      <c r="D303" s="11" t="str">
        <f>IF(A303=""," ",VLOOKUP(C303,'Ceiling - Project impl.'!$A$1:$F$202,2,FALSE))</f>
        <v xml:space="preserve"> </v>
      </c>
      <c r="E303" s="6"/>
      <c r="F303" s="6"/>
      <c r="G303" s="6"/>
      <c r="H303" s="12" t="str">
        <f>IF(G303=""," ",VLOOKUP(C303,'Ceiling - Project impl.'!$A$1:$F$202,3,FALSE))</f>
        <v xml:space="preserve"> </v>
      </c>
      <c r="I303" s="13">
        <f t="shared" si="7"/>
        <v>0</v>
      </c>
      <c r="J303" s="14"/>
      <c r="K303" s="6"/>
      <c r="L303" s="12" t="str">
        <f>IF(K303=""," ",VLOOKUP(C303,'Ceiling - Project impl.'!$A$1:$F$202,4,FALSE))</f>
        <v xml:space="preserve"> </v>
      </c>
      <c r="M303" s="13">
        <f t="shared" si="8"/>
        <v>0</v>
      </c>
      <c r="N303" s="14"/>
      <c r="O303" s="6"/>
      <c r="P303" s="12" t="str">
        <f>IF(O303=""," ",VLOOKUP(C303,'Ceiling - Project impl.'!$A$1:$F$202,5,FALSE))</f>
        <v xml:space="preserve"> </v>
      </c>
      <c r="Q303" s="13">
        <f t="shared" si="9"/>
        <v>0</v>
      </c>
      <c r="R303" s="14"/>
      <c r="S303" s="6"/>
      <c r="T303" s="12" t="str">
        <f>IF(S303=""," ",VLOOKUP(C303,'Ceiling - Project impl.'!$A$1:$F$202,6,FALSE))</f>
        <v xml:space="preserve"> </v>
      </c>
      <c r="U303" s="13">
        <f t="shared" si="10"/>
        <v>0</v>
      </c>
      <c r="V303" s="136">
        <f t="shared" si="11"/>
        <v>0</v>
      </c>
      <c r="W303" s="15">
        <f t="shared" si="12"/>
        <v>0</v>
      </c>
      <c r="Y303" s="6">
        <f t="shared" si="13"/>
        <v>0</v>
      </c>
      <c r="Z303" s="163"/>
      <c r="AA303" s="12" t="str">
        <f>IF(G303=""," ",VLOOKUP(C303,'Ceiling - Project impl.'!$A$1:$F$202,3,FALSE))</f>
        <v xml:space="preserve"> </v>
      </c>
      <c r="AB303" s="13">
        <f t="shared" si="0"/>
        <v>0</v>
      </c>
      <c r="AC303" s="182">
        <f t="shared" si="14"/>
        <v>0</v>
      </c>
      <c r="AD303" s="14"/>
      <c r="AE303" s="6">
        <f t="shared" si="1"/>
        <v>0</v>
      </c>
      <c r="AF303" s="163"/>
      <c r="AG303" s="12" t="str">
        <f>IF(K303=""," ",VLOOKUP(C303,'Ceiling - Project impl.'!$A$1:$F$202,4,FALSE))</f>
        <v xml:space="preserve"> </v>
      </c>
      <c r="AH303" s="13">
        <f t="shared" si="15"/>
        <v>0</v>
      </c>
      <c r="AI303" s="182">
        <f t="shared" si="16"/>
        <v>0</v>
      </c>
      <c r="AJ303" s="14"/>
      <c r="AK303" s="6">
        <f t="shared" si="2"/>
        <v>0</v>
      </c>
      <c r="AL303" s="163"/>
      <c r="AM303" s="12" t="str">
        <f>IF(O303=""," ",VLOOKUP(C303,'Ceiling - Project impl.'!$A$1:$F$202,5,FALSE))</f>
        <v xml:space="preserve"> </v>
      </c>
      <c r="AN303" s="13">
        <f t="shared" si="3"/>
        <v>0</v>
      </c>
      <c r="AO303" s="182">
        <f t="shared" si="17"/>
        <v>0</v>
      </c>
      <c r="AP303" s="14"/>
      <c r="AQ303" s="6">
        <f t="shared" si="4"/>
        <v>0</v>
      </c>
      <c r="AR303" s="163"/>
      <c r="AS303" s="12" t="str">
        <f>IF(S303=""," ",VLOOKUP(C303,'Ceiling - Project impl.'!$A$1:$F$202,6,FALSE))</f>
        <v xml:space="preserve"> </v>
      </c>
      <c r="AT303" s="13">
        <f t="shared" si="5"/>
        <v>0</v>
      </c>
      <c r="AU303" s="182">
        <f t="shared" si="18"/>
        <v>0</v>
      </c>
      <c r="AV303" s="136">
        <f t="shared" si="6"/>
        <v>0</v>
      </c>
      <c r="AW303" s="15">
        <f t="shared" si="19"/>
        <v>0</v>
      </c>
      <c r="AX303" s="183">
        <f t="shared" si="20"/>
        <v>0</v>
      </c>
      <c r="AY303" s="388"/>
      <c r="AZ303" s="388"/>
      <c r="BA303" s="388"/>
    </row>
    <row r="304" spans="1:53" x14ac:dyDescent="0.3">
      <c r="A304" s="71"/>
      <c r="B304" s="11" t="str">
        <f>IF(A304="","",VLOOKUP(A304,'II.Distribution of grant'!$A$6:$E$45,2,FALSE))</f>
        <v/>
      </c>
      <c r="C304" s="11" t="str">
        <f>IF(A304="","",VLOOKUP(A304,'II.Distribution of grant'!$A$6:$E$45,4,FALSE))</f>
        <v/>
      </c>
      <c r="D304" s="11" t="str">
        <f>IF(A304=""," ",VLOOKUP(C304,'Ceiling - Project impl.'!$A$1:$F$202,2,FALSE))</f>
        <v xml:space="preserve"> </v>
      </c>
      <c r="E304" s="6"/>
      <c r="F304" s="6"/>
      <c r="G304" s="6"/>
      <c r="H304" s="12" t="str">
        <f>IF(G304=""," ",VLOOKUP(C304,'Ceiling - Project impl.'!$A$1:$F$202,3,FALSE))</f>
        <v xml:space="preserve"> </v>
      </c>
      <c r="I304" s="13">
        <f t="shared" si="7"/>
        <v>0</v>
      </c>
      <c r="J304" s="14"/>
      <c r="K304" s="6"/>
      <c r="L304" s="12" t="str">
        <f>IF(K304=""," ",VLOOKUP(C304,'Ceiling - Project impl.'!$A$1:$F$202,4,FALSE))</f>
        <v xml:space="preserve"> </v>
      </c>
      <c r="M304" s="13">
        <f t="shared" si="8"/>
        <v>0</v>
      </c>
      <c r="N304" s="14"/>
      <c r="O304" s="6"/>
      <c r="P304" s="12" t="str">
        <f>IF(O304=""," ",VLOOKUP(C304,'Ceiling - Project impl.'!$A$1:$F$202,5,FALSE))</f>
        <v xml:space="preserve"> </v>
      </c>
      <c r="Q304" s="13">
        <f t="shared" si="9"/>
        <v>0</v>
      </c>
      <c r="R304" s="14"/>
      <c r="S304" s="6"/>
      <c r="T304" s="12" t="str">
        <f>IF(S304=""," ",VLOOKUP(C304,'Ceiling - Project impl.'!$A$1:$F$202,6,FALSE))</f>
        <v xml:space="preserve"> </v>
      </c>
      <c r="U304" s="13">
        <f t="shared" si="10"/>
        <v>0</v>
      </c>
      <c r="V304" s="136">
        <f t="shared" si="11"/>
        <v>0</v>
      </c>
      <c r="W304" s="15">
        <f t="shared" si="12"/>
        <v>0</v>
      </c>
      <c r="Y304" s="6">
        <f t="shared" si="13"/>
        <v>0</v>
      </c>
      <c r="Z304" s="163"/>
      <c r="AA304" s="12" t="str">
        <f>IF(G304=""," ",VLOOKUP(C304,'Ceiling - Project impl.'!$A$1:$F$202,3,FALSE))</f>
        <v xml:space="preserve"> </v>
      </c>
      <c r="AB304" s="13">
        <f t="shared" si="0"/>
        <v>0</v>
      </c>
      <c r="AC304" s="182">
        <f t="shared" si="14"/>
        <v>0</v>
      </c>
      <c r="AD304" s="14"/>
      <c r="AE304" s="6">
        <f t="shared" si="1"/>
        <v>0</v>
      </c>
      <c r="AF304" s="163"/>
      <c r="AG304" s="12" t="str">
        <f>IF(K304=""," ",VLOOKUP(C304,'Ceiling - Project impl.'!$A$1:$F$202,4,FALSE))</f>
        <v xml:space="preserve"> </v>
      </c>
      <c r="AH304" s="13">
        <f t="shared" si="15"/>
        <v>0</v>
      </c>
      <c r="AI304" s="182">
        <f t="shared" si="16"/>
        <v>0</v>
      </c>
      <c r="AJ304" s="14"/>
      <c r="AK304" s="6">
        <f t="shared" si="2"/>
        <v>0</v>
      </c>
      <c r="AL304" s="163"/>
      <c r="AM304" s="12" t="str">
        <f>IF(O304=""," ",VLOOKUP(C304,'Ceiling - Project impl.'!$A$1:$F$202,5,FALSE))</f>
        <v xml:space="preserve"> </v>
      </c>
      <c r="AN304" s="13">
        <f t="shared" si="3"/>
        <v>0</v>
      </c>
      <c r="AO304" s="182">
        <f t="shared" si="17"/>
        <v>0</v>
      </c>
      <c r="AP304" s="14"/>
      <c r="AQ304" s="6">
        <f t="shared" si="4"/>
        <v>0</v>
      </c>
      <c r="AR304" s="163"/>
      <c r="AS304" s="12" t="str">
        <f>IF(S304=""," ",VLOOKUP(C304,'Ceiling - Project impl.'!$A$1:$F$202,6,FALSE))</f>
        <v xml:space="preserve"> </v>
      </c>
      <c r="AT304" s="13">
        <f t="shared" si="5"/>
        <v>0</v>
      </c>
      <c r="AU304" s="182">
        <f t="shared" si="18"/>
        <v>0</v>
      </c>
      <c r="AV304" s="136">
        <f t="shared" si="6"/>
        <v>0</v>
      </c>
      <c r="AW304" s="15">
        <f t="shared" si="19"/>
        <v>0</v>
      </c>
      <c r="AX304" s="183">
        <f t="shared" si="20"/>
        <v>0</v>
      </c>
      <c r="AY304" s="388"/>
      <c r="AZ304" s="388"/>
      <c r="BA304" s="388"/>
    </row>
    <row r="305" spans="1:53" x14ac:dyDescent="0.3">
      <c r="A305" s="71"/>
      <c r="B305" s="11" t="str">
        <f>IF(A305="","",VLOOKUP(A305,'II.Distribution of grant'!$A$6:$E$45,2,FALSE))</f>
        <v/>
      </c>
      <c r="C305" s="11" t="str">
        <f>IF(A305="","",VLOOKUP(A305,'II.Distribution of grant'!$A$6:$E$45,4,FALSE))</f>
        <v/>
      </c>
      <c r="D305" s="11" t="str">
        <f>IF(A305=""," ",VLOOKUP(C305,'Ceiling - Project impl.'!$A$1:$F$202,2,FALSE))</f>
        <v xml:space="preserve"> </v>
      </c>
      <c r="E305" s="6"/>
      <c r="F305" s="6"/>
      <c r="G305" s="6"/>
      <c r="H305" s="12" t="str">
        <f>IF(G305=""," ",VLOOKUP(C305,'Ceiling - Project impl.'!$A$1:$F$202,3,FALSE))</f>
        <v xml:space="preserve"> </v>
      </c>
      <c r="I305" s="13">
        <f t="shared" si="7"/>
        <v>0</v>
      </c>
      <c r="J305" s="14"/>
      <c r="K305" s="6"/>
      <c r="L305" s="12" t="str">
        <f>IF(K305=""," ",VLOOKUP(C305,'Ceiling - Project impl.'!$A$1:$F$202,4,FALSE))</f>
        <v xml:space="preserve"> </v>
      </c>
      <c r="M305" s="13">
        <f t="shared" si="8"/>
        <v>0</v>
      </c>
      <c r="N305" s="14"/>
      <c r="O305" s="6"/>
      <c r="P305" s="12" t="str">
        <f>IF(O305=""," ",VLOOKUP(C305,'Ceiling - Project impl.'!$A$1:$F$202,5,FALSE))</f>
        <v xml:space="preserve"> </v>
      </c>
      <c r="Q305" s="13">
        <f t="shared" si="9"/>
        <v>0</v>
      </c>
      <c r="R305" s="14"/>
      <c r="S305" s="6"/>
      <c r="T305" s="12" t="str">
        <f>IF(S305=""," ",VLOOKUP(C305,'Ceiling - Project impl.'!$A$1:$F$202,6,FALSE))</f>
        <v xml:space="preserve"> </v>
      </c>
      <c r="U305" s="13">
        <f t="shared" si="10"/>
        <v>0</v>
      </c>
      <c r="V305" s="136">
        <f t="shared" si="11"/>
        <v>0</v>
      </c>
      <c r="W305" s="15">
        <f t="shared" si="12"/>
        <v>0</v>
      </c>
      <c r="Y305" s="6">
        <f t="shared" si="13"/>
        <v>0</v>
      </c>
      <c r="Z305" s="163"/>
      <c r="AA305" s="12" t="str">
        <f>IF(G305=""," ",VLOOKUP(C305,'Ceiling - Project impl.'!$A$1:$F$202,3,FALSE))</f>
        <v xml:space="preserve"> </v>
      </c>
      <c r="AB305" s="13">
        <f t="shared" si="0"/>
        <v>0</v>
      </c>
      <c r="AC305" s="182">
        <f t="shared" si="14"/>
        <v>0</v>
      </c>
      <c r="AD305" s="14"/>
      <c r="AE305" s="6">
        <f t="shared" si="1"/>
        <v>0</v>
      </c>
      <c r="AF305" s="163"/>
      <c r="AG305" s="12" t="str">
        <f>IF(K305=""," ",VLOOKUP(C305,'Ceiling - Project impl.'!$A$1:$F$202,4,FALSE))</f>
        <v xml:space="preserve"> </v>
      </c>
      <c r="AH305" s="13">
        <f t="shared" si="15"/>
        <v>0</v>
      </c>
      <c r="AI305" s="182">
        <f t="shared" si="16"/>
        <v>0</v>
      </c>
      <c r="AJ305" s="14"/>
      <c r="AK305" s="6">
        <f t="shared" si="2"/>
        <v>0</v>
      </c>
      <c r="AL305" s="163"/>
      <c r="AM305" s="12" t="str">
        <f>IF(O305=""," ",VLOOKUP(C305,'Ceiling - Project impl.'!$A$1:$F$202,5,FALSE))</f>
        <v xml:space="preserve"> </v>
      </c>
      <c r="AN305" s="13">
        <f t="shared" si="3"/>
        <v>0</v>
      </c>
      <c r="AO305" s="182">
        <f t="shared" si="17"/>
        <v>0</v>
      </c>
      <c r="AP305" s="14"/>
      <c r="AQ305" s="6">
        <f t="shared" si="4"/>
        <v>0</v>
      </c>
      <c r="AR305" s="163"/>
      <c r="AS305" s="12" t="str">
        <f>IF(S305=""," ",VLOOKUP(C305,'Ceiling - Project impl.'!$A$1:$F$202,6,FALSE))</f>
        <v xml:space="preserve"> </v>
      </c>
      <c r="AT305" s="13">
        <f t="shared" si="5"/>
        <v>0</v>
      </c>
      <c r="AU305" s="182">
        <f t="shared" si="18"/>
        <v>0</v>
      </c>
      <c r="AV305" s="136">
        <f t="shared" si="6"/>
        <v>0</v>
      </c>
      <c r="AW305" s="15">
        <f t="shared" si="19"/>
        <v>0</v>
      </c>
      <c r="AX305" s="183">
        <f t="shared" si="20"/>
        <v>0</v>
      </c>
      <c r="AY305" s="388"/>
      <c r="AZ305" s="388"/>
      <c r="BA305" s="388"/>
    </row>
    <row r="306" spans="1:53" x14ac:dyDescent="0.3">
      <c r="A306" s="71"/>
      <c r="B306" s="11" t="str">
        <f>IF(A306="","",VLOOKUP(A306,'II.Distribution of grant'!$A$6:$E$45,2,FALSE))</f>
        <v/>
      </c>
      <c r="C306" s="11" t="str">
        <f>IF(A306="","",VLOOKUP(A306,'II.Distribution of grant'!$A$6:$E$45,4,FALSE))</f>
        <v/>
      </c>
      <c r="D306" s="11" t="str">
        <f>IF(A306=""," ",VLOOKUP(C306,'Ceiling - Project impl.'!$A$1:$F$202,2,FALSE))</f>
        <v xml:space="preserve"> </v>
      </c>
      <c r="E306" s="6"/>
      <c r="F306" s="6"/>
      <c r="G306" s="6"/>
      <c r="H306" s="12" t="str">
        <f>IF(G306=""," ",VLOOKUP(C306,'Ceiling - Project impl.'!$A$1:$F$202,3,FALSE))</f>
        <v xml:space="preserve"> </v>
      </c>
      <c r="I306" s="13">
        <f t="shared" si="7"/>
        <v>0</v>
      </c>
      <c r="J306" s="14"/>
      <c r="K306" s="6"/>
      <c r="L306" s="12" t="str">
        <f>IF(K306=""," ",VLOOKUP(C306,'Ceiling - Project impl.'!$A$1:$F$202,4,FALSE))</f>
        <v xml:space="preserve"> </v>
      </c>
      <c r="M306" s="13">
        <f t="shared" si="8"/>
        <v>0</v>
      </c>
      <c r="N306" s="14"/>
      <c r="O306" s="6"/>
      <c r="P306" s="12" t="str">
        <f>IF(O306=""," ",VLOOKUP(C306,'Ceiling - Project impl.'!$A$1:$F$202,5,FALSE))</f>
        <v xml:space="preserve"> </v>
      </c>
      <c r="Q306" s="13">
        <f t="shared" si="9"/>
        <v>0</v>
      </c>
      <c r="R306" s="14"/>
      <c r="S306" s="6"/>
      <c r="T306" s="12" t="str">
        <f>IF(S306=""," ",VLOOKUP(C306,'Ceiling - Project impl.'!$A$1:$F$202,6,FALSE))</f>
        <v xml:space="preserve"> </v>
      </c>
      <c r="U306" s="13">
        <f t="shared" si="10"/>
        <v>0</v>
      </c>
      <c r="V306" s="136">
        <f t="shared" si="11"/>
        <v>0</v>
      </c>
      <c r="W306" s="15">
        <f t="shared" si="12"/>
        <v>0</v>
      </c>
      <c r="Y306" s="6">
        <f t="shared" si="13"/>
        <v>0</v>
      </c>
      <c r="Z306" s="163"/>
      <c r="AA306" s="12" t="str">
        <f>IF(G306=""," ",VLOOKUP(C306,'Ceiling - Project impl.'!$A$1:$F$202,3,FALSE))</f>
        <v xml:space="preserve"> </v>
      </c>
      <c r="AB306" s="13">
        <f t="shared" si="0"/>
        <v>0</v>
      </c>
      <c r="AC306" s="182">
        <f t="shared" si="14"/>
        <v>0</v>
      </c>
      <c r="AD306" s="14"/>
      <c r="AE306" s="6">
        <f t="shared" si="1"/>
        <v>0</v>
      </c>
      <c r="AF306" s="163"/>
      <c r="AG306" s="12" t="str">
        <f>IF(K306=""," ",VLOOKUP(C306,'Ceiling - Project impl.'!$A$1:$F$202,4,FALSE))</f>
        <v xml:space="preserve"> </v>
      </c>
      <c r="AH306" s="13">
        <f t="shared" si="15"/>
        <v>0</v>
      </c>
      <c r="AI306" s="182">
        <f t="shared" si="16"/>
        <v>0</v>
      </c>
      <c r="AJ306" s="14"/>
      <c r="AK306" s="6">
        <f t="shared" si="2"/>
        <v>0</v>
      </c>
      <c r="AL306" s="163"/>
      <c r="AM306" s="12" t="str">
        <f>IF(O306=""," ",VLOOKUP(C306,'Ceiling - Project impl.'!$A$1:$F$202,5,FALSE))</f>
        <v xml:space="preserve"> </v>
      </c>
      <c r="AN306" s="13">
        <f t="shared" si="3"/>
        <v>0</v>
      </c>
      <c r="AO306" s="182">
        <f t="shared" si="17"/>
        <v>0</v>
      </c>
      <c r="AP306" s="14"/>
      <c r="AQ306" s="6">
        <f t="shared" si="4"/>
        <v>0</v>
      </c>
      <c r="AR306" s="163"/>
      <c r="AS306" s="12" t="str">
        <f>IF(S306=""," ",VLOOKUP(C306,'Ceiling - Project impl.'!$A$1:$F$202,6,FALSE))</f>
        <v xml:space="preserve"> </v>
      </c>
      <c r="AT306" s="13">
        <f t="shared" si="5"/>
        <v>0</v>
      </c>
      <c r="AU306" s="182">
        <f t="shared" si="18"/>
        <v>0</v>
      </c>
      <c r="AV306" s="136">
        <f t="shared" si="6"/>
        <v>0</v>
      </c>
      <c r="AW306" s="15">
        <f t="shared" si="19"/>
        <v>0</v>
      </c>
      <c r="AX306" s="183">
        <f t="shared" si="20"/>
        <v>0</v>
      </c>
      <c r="AY306" s="388"/>
      <c r="AZ306" s="388"/>
      <c r="BA306" s="388"/>
    </row>
    <row r="307" spans="1:53" x14ac:dyDescent="0.3">
      <c r="A307" s="71"/>
      <c r="B307" s="11" t="str">
        <f>IF(A307="","",VLOOKUP(A307,'II.Distribution of grant'!$A$6:$E$45,2,FALSE))</f>
        <v/>
      </c>
      <c r="C307" s="11" t="str">
        <f>IF(A307="","",VLOOKUP(A307,'II.Distribution of grant'!$A$6:$E$45,4,FALSE))</f>
        <v/>
      </c>
      <c r="D307" s="11" t="str">
        <f>IF(A307=""," ",VLOOKUP(C307,'Ceiling - Project impl.'!$A$1:$F$202,2,FALSE))</f>
        <v xml:space="preserve"> </v>
      </c>
      <c r="E307" s="6"/>
      <c r="F307" s="6"/>
      <c r="G307" s="6"/>
      <c r="H307" s="12" t="str">
        <f>IF(G307=""," ",VLOOKUP(C307,'Ceiling - Project impl.'!$A$1:$F$202,3,FALSE))</f>
        <v xml:space="preserve"> </v>
      </c>
      <c r="I307" s="13">
        <f t="shared" si="7"/>
        <v>0</v>
      </c>
      <c r="J307" s="14"/>
      <c r="K307" s="6"/>
      <c r="L307" s="12" t="str">
        <f>IF(K307=""," ",VLOOKUP(C307,'Ceiling - Project impl.'!$A$1:$F$202,4,FALSE))</f>
        <v xml:space="preserve"> </v>
      </c>
      <c r="M307" s="13">
        <f t="shared" si="8"/>
        <v>0</v>
      </c>
      <c r="N307" s="14"/>
      <c r="O307" s="6"/>
      <c r="P307" s="12" t="str">
        <f>IF(O307=""," ",VLOOKUP(C307,'Ceiling - Project impl.'!$A$1:$F$202,5,FALSE))</f>
        <v xml:space="preserve"> </v>
      </c>
      <c r="Q307" s="13">
        <f t="shared" si="9"/>
        <v>0</v>
      </c>
      <c r="R307" s="14"/>
      <c r="S307" s="6"/>
      <c r="T307" s="12" t="str">
        <f>IF(S307=""," ",VLOOKUP(C307,'Ceiling - Project impl.'!$A$1:$F$202,6,FALSE))</f>
        <v xml:space="preserve"> </v>
      </c>
      <c r="U307" s="13">
        <f t="shared" si="10"/>
        <v>0</v>
      </c>
      <c r="V307" s="136">
        <f t="shared" si="11"/>
        <v>0</v>
      </c>
      <c r="W307" s="15">
        <f t="shared" si="12"/>
        <v>0</v>
      </c>
      <c r="Y307" s="6">
        <f t="shared" si="13"/>
        <v>0</v>
      </c>
      <c r="Z307" s="163"/>
      <c r="AA307" s="12" t="str">
        <f>IF(G307=""," ",VLOOKUP(C307,'Ceiling - Project impl.'!$A$1:$F$202,3,FALSE))</f>
        <v xml:space="preserve"> </v>
      </c>
      <c r="AB307" s="13">
        <f t="shared" si="0"/>
        <v>0</v>
      </c>
      <c r="AC307" s="182">
        <f t="shared" si="14"/>
        <v>0</v>
      </c>
      <c r="AD307" s="14"/>
      <c r="AE307" s="6">
        <f t="shared" si="1"/>
        <v>0</v>
      </c>
      <c r="AF307" s="163"/>
      <c r="AG307" s="12" t="str">
        <f>IF(K307=""," ",VLOOKUP(C307,'Ceiling - Project impl.'!$A$1:$F$202,4,FALSE))</f>
        <v xml:space="preserve"> </v>
      </c>
      <c r="AH307" s="13">
        <f t="shared" si="15"/>
        <v>0</v>
      </c>
      <c r="AI307" s="182">
        <f t="shared" si="16"/>
        <v>0</v>
      </c>
      <c r="AJ307" s="14"/>
      <c r="AK307" s="6">
        <f t="shared" si="2"/>
        <v>0</v>
      </c>
      <c r="AL307" s="163"/>
      <c r="AM307" s="12" t="str">
        <f>IF(O307=""," ",VLOOKUP(C307,'Ceiling - Project impl.'!$A$1:$F$202,5,FALSE))</f>
        <v xml:space="preserve"> </v>
      </c>
      <c r="AN307" s="13">
        <f t="shared" si="3"/>
        <v>0</v>
      </c>
      <c r="AO307" s="182">
        <f t="shared" si="17"/>
        <v>0</v>
      </c>
      <c r="AP307" s="14"/>
      <c r="AQ307" s="6">
        <f t="shared" si="4"/>
        <v>0</v>
      </c>
      <c r="AR307" s="163"/>
      <c r="AS307" s="12" t="str">
        <f>IF(S307=""," ",VLOOKUP(C307,'Ceiling - Project impl.'!$A$1:$F$202,6,FALSE))</f>
        <v xml:space="preserve"> </v>
      </c>
      <c r="AT307" s="13">
        <f t="shared" si="5"/>
        <v>0</v>
      </c>
      <c r="AU307" s="182">
        <f t="shared" si="18"/>
        <v>0</v>
      </c>
      <c r="AV307" s="136">
        <f t="shared" si="6"/>
        <v>0</v>
      </c>
      <c r="AW307" s="15">
        <f t="shared" si="19"/>
        <v>0</v>
      </c>
      <c r="AX307" s="183">
        <f t="shared" si="20"/>
        <v>0</v>
      </c>
      <c r="AY307" s="388"/>
      <c r="AZ307" s="388"/>
      <c r="BA307" s="388"/>
    </row>
    <row r="308" spans="1:53" x14ac:dyDescent="0.3">
      <c r="A308" s="71"/>
      <c r="B308" s="11" t="str">
        <f>IF(A308="","",VLOOKUP(A308,'II.Distribution of grant'!$A$6:$E$45,2,FALSE))</f>
        <v/>
      </c>
      <c r="C308" s="11" t="str">
        <f>IF(A308="","",VLOOKUP(A308,'II.Distribution of grant'!$A$6:$E$45,4,FALSE))</f>
        <v/>
      </c>
      <c r="D308" s="11" t="str">
        <f>IF(A308=""," ",VLOOKUP(C308,'Ceiling - Project impl.'!$A$1:$F$202,2,FALSE))</f>
        <v xml:space="preserve"> </v>
      </c>
      <c r="E308" s="6"/>
      <c r="F308" s="6"/>
      <c r="G308" s="6"/>
      <c r="H308" s="12" t="str">
        <f>IF(G308=""," ",VLOOKUP(C308,'Ceiling - Project impl.'!$A$1:$F$202,3,FALSE))</f>
        <v xml:space="preserve"> </v>
      </c>
      <c r="I308" s="13">
        <f t="shared" si="7"/>
        <v>0</v>
      </c>
      <c r="J308" s="14"/>
      <c r="K308" s="6"/>
      <c r="L308" s="12" t="str">
        <f>IF(K308=""," ",VLOOKUP(C308,'Ceiling - Project impl.'!$A$1:$F$202,4,FALSE))</f>
        <v xml:space="preserve"> </v>
      </c>
      <c r="M308" s="13">
        <f t="shared" si="8"/>
        <v>0</v>
      </c>
      <c r="N308" s="14"/>
      <c r="O308" s="6"/>
      <c r="P308" s="12" t="str">
        <f>IF(O308=""," ",VLOOKUP(C308,'Ceiling - Project impl.'!$A$1:$F$202,5,FALSE))</f>
        <v xml:space="preserve"> </v>
      </c>
      <c r="Q308" s="13">
        <f t="shared" si="9"/>
        <v>0</v>
      </c>
      <c r="R308" s="14"/>
      <c r="S308" s="6"/>
      <c r="T308" s="12" t="str">
        <f>IF(S308=""," ",VLOOKUP(C308,'Ceiling - Project impl.'!$A$1:$F$202,6,FALSE))</f>
        <v xml:space="preserve"> </v>
      </c>
      <c r="U308" s="13">
        <f t="shared" si="10"/>
        <v>0</v>
      </c>
      <c r="V308" s="136">
        <f t="shared" si="11"/>
        <v>0</v>
      </c>
      <c r="W308" s="15">
        <f t="shared" si="12"/>
        <v>0</v>
      </c>
      <c r="Y308" s="6">
        <f t="shared" si="13"/>
        <v>0</v>
      </c>
      <c r="Z308" s="163"/>
      <c r="AA308" s="12" t="str">
        <f>IF(G308=""," ",VLOOKUP(C308,'Ceiling - Project impl.'!$A$1:$F$202,3,FALSE))</f>
        <v xml:space="preserve"> </v>
      </c>
      <c r="AB308" s="13">
        <f t="shared" si="0"/>
        <v>0</v>
      </c>
      <c r="AC308" s="182">
        <f t="shared" si="14"/>
        <v>0</v>
      </c>
      <c r="AD308" s="14"/>
      <c r="AE308" s="6">
        <f t="shared" si="1"/>
        <v>0</v>
      </c>
      <c r="AF308" s="163"/>
      <c r="AG308" s="12" t="str">
        <f>IF(K308=""," ",VLOOKUP(C308,'Ceiling - Project impl.'!$A$1:$F$202,4,FALSE))</f>
        <v xml:space="preserve"> </v>
      </c>
      <c r="AH308" s="13">
        <f t="shared" si="15"/>
        <v>0</v>
      </c>
      <c r="AI308" s="182">
        <f t="shared" si="16"/>
        <v>0</v>
      </c>
      <c r="AJ308" s="14"/>
      <c r="AK308" s="6">
        <f t="shared" si="2"/>
        <v>0</v>
      </c>
      <c r="AL308" s="163"/>
      <c r="AM308" s="12" t="str">
        <f>IF(O308=""," ",VLOOKUP(C308,'Ceiling - Project impl.'!$A$1:$F$202,5,FALSE))</f>
        <v xml:space="preserve"> </v>
      </c>
      <c r="AN308" s="13">
        <f t="shared" si="3"/>
        <v>0</v>
      </c>
      <c r="AO308" s="182">
        <f t="shared" si="17"/>
        <v>0</v>
      </c>
      <c r="AP308" s="14"/>
      <c r="AQ308" s="6">
        <f t="shared" si="4"/>
        <v>0</v>
      </c>
      <c r="AR308" s="163"/>
      <c r="AS308" s="12" t="str">
        <f>IF(S308=""," ",VLOOKUP(C308,'Ceiling - Project impl.'!$A$1:$F$202,6,FALSE))</f>
        <v xml:space="preserve"> </v>
      </c>
      <c r="AT308" s="13">
        <f t="shared" si="5"/>
        <v>0</v>
      </c>
      <c r="AU308" s="182">
        <f t="shared" si="18"/>
        <v>0</v>
      </c>
      <c r="AV308" s="136">
        <f t="shared" si="6"/>
        <v>0</v>
      </c>
      <c r="AW308" s="15">
        <f t="shared" si="19"/>
        <v>0</v>
      </c>
      <c r="AX308" s="183">
        <f t="shared" si="20"/>
        <v>0</v>
      </c>
      <c r="AY308" s="388"/>
      <c r="AZ308" s="388"/>
      <c r="BA308" s="388"/>
    </row>
    <row r="309" spans="1:53" x14ac:dyDescent="0.3">
      <c r="A309" s="71"/>
      <c r="B309" s="11" t="str">
        <f>IF(A309="","",VLOOKUP(A309,'II.Distribution of grant'!$A$6:$E$45,2,FALSE))</f>
        <v/>
      </c>
      <c r="C309" s="11" t="str">
        <f>IF(A309="","",VLOOKUP(A309,'II.Distribution of grant'!$A$6:$E$45,4,FALSE))</f>
        <v/>
      </c>
      <c r="D309" s="11" t="str">
        <f>IF(A309=""," ",VLOOKUP(C309,'Ceiling - Project impl.'!$A$1:$F$202,2,FALSE))</f>
        <v xml:space="preserve"> </v>
      </c>
      <c r="E309" s="6"/>
      <c r="F309" s="6"/>
      <c r="G309" s="6"/>
      <c r="H309" s="12" t="str">
        <f>IF(G309=""," ",VLOOKUP(C309,'Ceiling - Project impl.'!$A$1:$F$202,3,FALSE))</f>
        <v xml:space="preserve"> </v>
      </c>
      <c r="I309" s="13">
        <f t="shared" si="7"/>
        <v>0</v>
      </c>
      <c r="J309" s="14"/>
      <c r="K309" s="6"/>
      <c r="L309" s="12" t="str">
        <f>IF(K309=""," ",VLOOKUP(C309,'Ceiling - Project impl.'!$A$1:$F$202,4,FALSE))</f>
        <v xml:space="preserve"> </v>
      </c>
      <c r="M309" s="13">
        <f t="shared" si="8"/>
        <v>0</v>
      </c>
      <c r="N309" s="14"/>
      <c r="O309" s="6"/>
      <c r="P309" s="12" t="str">
        <f>IF(O309=""," ",VLOOKUP(C309,'Ceiling - Project impl.'!$A$1:$F$202,5,FALSE))</f>
        <v xml:space="preserve"> </v>
      </c>
      <c r="Q309" s="13">
        <f t="shared" si="9"/>
        <v>0</v>
      </c>
      <c r="R309" s="14"/>
      <c r="S309" s="6"/>
      <c r="T309" s="12" t="str">
        <f>IF(S309=""," ",VLOOKUP(C309,'Ceiling - Project impl.'!$A$1:$F$202,6,FALSE))</f>
        <v xml:space="preserve"> </v>
      </c>
      <c r="U309" s="13">
        <f t="shared" si="10"/>
        <v>0</v>
      </c>
      <c r="V309" s="136">
        <f t="shared" si="11"/>
        <v>0</v>
      </c>
      <c r="W309" s="15">
        <f t="shared" si="12"/>
        <v>0</v>
      </c>
      <c r="Y309" s="6">
        <f t="shared" si="13"/>
        <v>0</v>
      </c>
      <c r="Z309" s="163"/>
      <c r="AA309" s="12" t="str">
        <f>IF(G309=""," ",VLOOKUP(C309,'Ceiling - Project impl.'!$A$1:$F$202,3,FALSE))</f>
        <v xml:space="preserve"> </v>
      </c>
      <c r="AB309" s="13">
        <f t="shared" si="0"/>
        <v>0</v>
      </c>
      <c r="AC309" s="182">
        <f t="shared" si="14"/>
        <v>0</v>
      </c>
      <c r="AD309" s="14"/>
      <c r="AE309" s="6">
        <f t="shared" si="1"/>
        <v>0</v>
      </c>
      <c r="AF309" s="163"/>
      <c r="AG309" s="12" t="str">
        <f>IF(K309=""," ",VLOOKUP(C309,'Ceiling - Project impl.'!$A$1:$F$202,4,FALSE))</f>
        <v xml:space="preserve"> </v>
      </c>
      <c r="AH309" s="13">
        <f t="shared" si="15"/>
        <v>0</v>
      </c>
      <c r="AI309" s="182">
        <f t="shared" si="16"/>
        <v>0</v>
      </c>
      <c r="AJ309" s="14"/>
      <c r="AK309" s="6">
        <f t="shared" si="2"/>
        <v>0</v>
      </c>
      <c r="AL309" s="163"/>
      <c r="AM309" s="12" t="str">
        <f>IF(O309=""," ",VLOOKUP(C309,'Ceiling - Project impl.'!$A$1:$F$202,5,FALSE))</f>
        <v xml:space="preserve"> </v>
      </c>
      <c r="AN309" s="13">
        <f t="shared" si="3"/>
        <v>0</v>
      </c>
      <c r="AO309" s="182">
        <f t="shared" si="17"/>
        <v>0</v>
      </c>
      <c r="AP309" s="14"/>
      <c r="AQ309" s="6">
        <f t="shared" si="4"/>
        <v>0</v>
      </c>
      <c r="AR309" s="163"/>
      <c r="AS309" s="12" t="str">
        <f>IF(S309=""," ",VLOOKUP(C309,'Ceiling - Project impl.'!$A$1:$F$202,6,FALSE))</f>
        <v xml:space="preserve"> </v>
      </c>
      <c r="AT309" s="13">
        <f t="shared" si="5"/>
        <v>0</v>
      </c>
      <c r="AU309" s="182">
        <f t="shared" si="18"/>
        <v>0</v>
      </c>
      <c r="AV309" s="136">
        <f t="shared" si="6"/>
        <v>0</v>
      </c>
      <c r="AW309" s="15">
        <f t="shared" si="19"/>
        <v>0</v>
      </c>
      <c r="AX309" s="183">
        <f t="shared" si="20"/>
        <v>0</v>
      </c>
      <c r="AY309" s="388"/>
      <c r="AZ309" s="388"/>
      <c r="BA309" s="388"/>
    </row>
    <row r="310" spans="1:53" x14ac:dyDescent="0.3">
      <c r="A310" s="71"/>
      <c r="B310" s="11" t="str">
        <f>IF(A310="","",VLOOKUP(A310,'II.Distribution of grant'!$A$6:$E$45,2,FALSE))</f>
        <v/>
      </c>
      <c r="C310" s="11" t="str">
        <f>IF(A310="","",VLOOKUP(A310,'II.Distribution of grant'!$A$6:$E$45,4,FALSE))</f>
        <v/>
      </c>
      <c r="D310" s="11" t="str">
        <f>IF(A310=""," ",VLOOKUP(C310,'Ceiling - Project impl.'!$A$1:$F$202,2,FALSE))</f>
        <v xml:space="preserve"> </v>
      </c>
      <c r="E310" s="6"/>
      <c r="F310" s="6"/>
      <c r="G310" s="6"/>
      <c r="H310" s="12" t="str">
        <f>IF(G310=""," ",VLOOKUP(C310,'Ceiling - Project impl.'!$A$1:$F$202,3,FALSE))</f>
        <v xml:space="preserve"> </v>
      </c>
      <c r="I310" s="13">
        <f t="shared" si="7"/>
        <v>0</v>
      </c>
      <c r="J310" s="14"/>
      <c r="K310" s="6"/>
      <c r="L310" s="12" t="str">
        <f>IF(K310=""," ",VLOOKUP(C310,'Ceiling - Project impl.'!$A$1:$F$202,4,FALSE))</f>
        <v xml:space="preserve"> </v>
      </c>
      <c r="M310" s="13">
        <f t="shared" si="8"/>
        <v>0</v>
      </c>
      <c r="N310" s="14"/>
      <c r="O310" s="6"/>
      <c r="P310" s="12" t="str">
        <f>IF(O310=""," ",VLOOKUP(C310,'Ceiling - Project impl.'!$A$1:$F$202,5,FALSE))</f>
        <v xml:space="preserve"> </v>
      </c>
      <c r="Q310" s="13">
        <f t="shared" si="9"/>
        <v>0</v>
      </c>
      <c r="R310" s="14"/>
      <c r="S310" s="6"/>
      <c r="T310" s="12" t="str">
        <f>IF(S310=""," ",VLOOKUP(C310,'Ceiling - Project impl.'!$A$1:$F$202,6,FALSE))</f>
        <v xml:space="preserve"> </v>
      </c>
      <c r="U310" s="13">
        <f t="shared" si="10"/>
        <v>0</v>
      </c>
      <c r="V310" s="136">
        <f t="shared" si="11"/>
        <v>0</v>
      </c>
      <c r="W310" s="15">
        <f t="shared" si="12"/>
        <v>0</v>
      </c>
      <c r="Y310" s="6">
        <f t="shared" si="13"/>
        <v>0</v>
      </c>
      <c r="Z310" s="163"/>
      <c r="AA310" s="12" t="str">
        <f>IF(G310=""," ",VLOOKUP(C310,'Ceiling - Project impl.'!$A$1:$F$202,3,FALSE))</f>
        <v xml:space="preserve"> </v>
      </c>
      <c r="AB310" s="13">
        <f t="shared" si="0"/>
        <v>0</v>
      </c>
      <c r="AC310" s="182">
        <f t="shared" si="14"/>
        <v>0</v>
      </c>
      <c r="AD310" s="14"/>
      <c r="AE310" s="6">
        <f t="shared" si="1"/>
        <v>0</v>
      </c>
      <c r="AF310" s="163"/>
      <c r="AG310" s="12" t="str">
        <f>IF(K310=""," ",VLOOKUP(C310,'Ceiling - Project impl.'!$A$1:$F$202,4,FALSE))</f>
        <v xml:space="preserve"> </v>
      </c>
      <c r="AH310" s="13">
        <f t="shared" si="15"/>
        <v>0</v>
      </c>
      <c r="AI310" s="182">
        <f t="shared" si="16"/>
        <v>0</v>
      </c>
      <c r="AJ310" s="14"/>
      <c r="AK310" s="6">
        <f t="shared" si="2"/>
        <v>0</v>
      </c>
      <c r="AL310" s="163"/>
      <c r="AM310" s="12" t="str">
        <f>IF(O310=""," ",VLOOKUP(C310,'Ceiling - Project impl.'!$A$1:$F$202,5,FALSE))</f>
        <v xml:space="preserve"> </v>
      </c>
      <c r="AN310" s="13">
        <f t="shared" si="3"/>
        <v>0</v>
      </c>
      <c r="AO310" s="182">
        <f t="shared" si="17"/>
        <v>0</v>
      </c>
      <c r="AP310" s="14"/>
      <c r="AQ310" s="6">
        <f t="shared" si="4"/>
        <v>0</v>
      </c>
      <c r="AR310" s="163"/>
      <c r="AS310" s="12" t="str">
        <f>IF(S310=""," ",VLOOKUP(C310,'Ceiling - Project impl.'!$A$1:$F$202,6,FALSE))</f>
        <v xml:space="preserve"> </v>
      </c>
      <c r="AT310" s="13">
        <f t="shared" si="5"/>
        <v>0</v>
      </c>
      <c r="AU310" s="182">
        <f t="shared" si="18"/>
        <v>0</v>
      </c>
      <c r="AV310" s="136">
        <f t="shared" si="6"/>
        <v>0</v>
      </c>
      <c r="AW310" s="15">
        <f t="shared" si="19"/>
        <v>0</v>
      </c>
      <c r="AX310" s="183">
        <f t="shared" si="20"/>
        <v>0</v>
      </c>
      <c r="AY310" s="388"/>
      <c r="AZ310" s="388"/>
      <c r="BA310" s="388"/>
    </row>
    <row r="311" spans="1:53" x14ac:dyDescent="0.3">
      <c r="A311" s="71"/>
      <c r="B311" s="11" t="str">
        <f>IF(A311="","",VLOOKUP(A311,'II.Distribution of grant'!$A$6:$E$45,2,FALSE))</f>
        <v/>
      </c>
      <c r="C311" s="11" t="str">
        <f>IF(A311="","",VLOOKUP(A311,'II.Distribution of grant'!$A$6:$E$45,4,FALSE))</f>
        <v/>
      </c>
      <c r="D311" s="11" t="str">
        <f>IF(A311=""," ",VLOOKUP(C311,'Ceiling - Project impl.'!$A$1:$F$202,2,FALSE))</f>
        <v xml:space="preserve"> </v>
      </c>
      <c r="E311" s="6"/>
      <c r="F311" s="6"/>
      <c r="G311" s="6"/>
      <c r="H311" s="12" t="str">
        <f>IF(G311=""," ",VLOOKUP(C311,'Ceiling - Project impl.'!$A$1:$F$202,3,FALSE))</f>
        <v xml:space="preserve"> </v>
      </c>
      <c r="I311" s="13">
        <f t="shared" si="7"/>
        <v>0</v>
      </c>
      <c r="J311" s="14"/>
      <c r="K311" s="6"/>
      <c r="L311" s="12" t="str">
        <f>IF(K311=""," ",VLOOKUP(C311,'Ceiling - Project impl.'!$A$1:$F$202,4,FALSE))</f>
        <v xml:space="preserve"> </v>
      </c>
      <c r="M311" s="13">
        <f t="shared" si="8"/>
        <v>0</v>
      </c>
      <c r="N311" s="14"/>
      <c r="O311" s="6"/>
      <c r="P311" s="12" t="str">
        <f>IF(O311=""," ",VLOOKUP(C311,'Ceiling - Project impl.'!$A$1:$F$202,5,FALSE))</f>
        <v xml:space="preserve"> </v>
      </c>
      <c r="Q311" s="13">
        <f t="shared" si="9"/>
        <v>0</v>
      </c>
      <c r="R311" s="14"/>
      <c r="S311" s="6"/>
      <c r="T311" s="12" t="str">
        <f>IF(S311=""," ",VLOOKUP(C311,'Ceiling - Project impl.'!$A$1:$F$202,6,FALSE))</f>
        <v xml:space="preserve"> </v>
      </c>
      <c r="U311" s="13">
        <f t="shared" si="10"/>
        <v>0</v>
      </c>
      <c r="V311" s="136">
        <f t="shared" si="11"/>
        <v>0</v>
      </c>
      <c r="W311" s="15">
        <f t="shared" si="12"/>
        <v>0</v>
      </c>
      <c r="Y311" s="6">
        <f t="shared" si="13"/>
        <v>0</v>
      </c>
      <c r="Z311" s="163"/>
      <c r="AA311" s="12" t="str">
        <f>IF(G311=""," ",VLOOKUP(C311,'Ceiling - Project impl.'!$A$1:$F$202,3,FALSE))</f>
        <v xml:space="preserve"> </v>
      </c>
      <c r="AB311" s="13">
        <f t="shared" si="0"/>
        <v>0</v>
      </c>
      <c r="AC311" s="182">
        <f t="shared" si="14"/>
        <v>0</v>
      </c>
      <c r="AD311" s="14"/>
      <c r="AE311" s="6">
        <f t="shared" si="1"/>
        <v>0</v>
      </c>
      <c r="AF311" s="163"/>
      <c r="AG311" s="12" t="str">
        <f>IF(K311=""," ",VLOOKUP(C311,'Ceiling - Project impl.'!$A$1:$F$202,4,FALSE))</f>
        <v xml:space="preserve"> </v>
      </c>
      <c r="AH311" s="13">
        <f t="shared" si="15"/>
        <v>0</v>
      </c>
      <c r="AI311" s="182">
        <f t="shared" si="16"/>
        <v>0</v>
      </c>
      <c r="AJ311" s="14"/>
      <c r="AK311" s="6">
        <f t="shared" si="2"/>
        <v>0</v>
      </c>
      <c r="AL311" s="163"/>
      <c r="AM311" s="12" t="str">
        <f>IF(O311=""," ",VLOOKUP(C311,'Ceiling - Project impl.'!$A$1:$F$202,5,FALSE))</f>
        <v xml:space="preserve"> </v>
      </c>
      <c r="AN311" s="13">
        <f t="shared" si="3"/>
        <v>0</v>
      </c>
      <c r="AO311" s="182">
        <f t="shared" si="17"/>
        <v>0</v>
      </c>
      <c r="AP311" s="14"/>
      <c r="AQ311" s="6">
        <f t="shared" si="4"/>
        <v>0</v>
      </c>
      <c r="AR311" s="163"/>
      <c r="AS311" s="12" t="str">
        <f>IF(S311=""," ",VLOOKUP(C311,'Ceiling - Project impl.'!$A$1:$F$202,6,FALSE))</f>
        <v xml:space="preserve"> </v>
      </c>
      <c r="AT311" s="13">
        <f t="shared" si="5"/>
        <v>0</v>
      </c>
      <c r="AU311" s="182">
        <f t="shared" si="18"/>
        <v>0</v>
      </c>
      <c r="AV311" s="136">
        <f t="shared" si="6"/>
        <v>0</v>
      </c>
      <c r="AW311" s="15">
        <f t="shared" si="19"/>
        <v>0</v>
      </c>
      <c r="AX311" s="183">
        <f t="shared" si="20"/>
        <v>0</v>
      </c>
      <c r="AY311" s="388"/>
      <c r="AZ311" s="388"/>
      <c r="BA311" s="388"/>
    </row>
    <row r="312" spans="1:53" x14ac:dyDescent="0.3">
      <c r="A312" s="71"/>
      <c r="B312" s="11" t="str">
        <f>IF(A312="","",VLOOKUP(A312,'II.Distribution of grant'!$A$6:$E$45,2,FALSE))</f>
        <v/>
      </c>
      <c r="C312" s="11" t="str">
        <f>IF(A312="","",VLOOKUP(A312,'II.Distribution of grant'!$A$6:$E$45,4,FALSE))</f>
        <v/>
      </c>
      <c r="D312" s="11" t="str">
        <f>IF(A312=""," ",VLOOKUP(C312,'Ceiling - Project impl.'!$A$1:$F$202,2,FALSE))</f>
        <v xml:space="preserve"> </v>
      </c>
      <c r="E312" s="6"/>
      <c r="F312" s="6"/>
      <c r="G312" s="6"/>
      <c r="H312" s="12" t="str">
        <f>IF(G312=""," ",VLOOKUP(C312,'Ceiling - Project impl.'!$A$1:$F$202,3,FALSE))</f>
        <v xml:space="preserve"> </v>
      </c>
      <c r="I312" s="13">
        <f t="shared" si="7"/>
        <v>0</v>
      </c>
      <c r="J312" s="14"/>
      <c r="K312" s="6"/>
      <c r="L312" s="12" t="str">
        <f>IF(K312=""," ",VLOOKUP(C312,'Ceiling - Project impl.'!$A$1:$F$202,4,FALSE))</f>
        <v xml:space="preserve"> </v>
      </c>
      <c r="M312" s="13">
        <f t="shared" si="8"/>
        <v>0</v>
      </c>
      <c r="N312" s="14"/>
      <c r="O312" s="6"/>
      <c r="P312" s="12" t="str">
        <f>IF(O312=""," ",VLOOKUP(C312,'Ceiling - Project impl.'!$A$1:$F$202,5,FALSE))</f>
        <v xml:space="preserve"> </v>
      </c>
      <c r="Q312" s="13">
        <f t="shared" si="9"/>
        <v>0</v>
      </c>
      <c r="R312" s="14"/>
      <c r="S312" s="6"/>
      <c r="T312" s="12" t="str">
        <f>IF(S312=""," ",VLOOKUP(C312,'Ceiling - Project impl.'!$A$1:$F$202,6,FALSE))</f>
        <v xml:space="preserve"> </v>
      </c>
      <c r="U312" s="13">
        <f t="shared" si="10"/>
        <v>0</v>
      </c>
      <c r="V312" s="136">
        <f t="shared" si="11"/>
        <v>0</v>
      </c>
      <c r="W312" s="15">
        <f t="shared" si="12"/>
        <v>0</v>
      </c>
      <c r="Y312" s="6">
        <f t="shared" si="13"/>
        <v>0</v>
      </c>
      <c r="Z312" s="163"/>
      <c r="AA312" s="12" t="str">
        <f>IF(G312=""," ",VLOOKUP(C312,'Ceiling - Project impl.'!$A$1:$F$202,3,FALSE))</f>
        <v xml:space="preserve"> </v>
      </c>
      <c r="AB312" s="13">
        <f t="shared" si="0"/>
        <v>0</v>
      </c>
      <c r="AC312" s="182">
        <f t="shared" si="14"/>
        <v>0</v>
      </c>
      <c r="AD312" s="14"/>
      <c r="AE312" s="6">
        <f t="shared" si="1"/>
        <v>0</v>
      </c>
      <c r="AF312" s="163"/>
      <c r="AG312" s="12" t="str">
        <f>IF(K312=""," ",VLOOKUP(C312,'Ceiling - Project impl.'!$A$1:$F$202,4,FALSE))</f>
        <v xml:space="preserve"> </v>
      </c>
      <c r="AH312" s="13">
        <f t="shared" si="15"/>
        <v>0</v>
      </c>
      <c r="AI312" s="182">
        <f t="shared" si="16"/>
        <v>0</v>
      </c>
      <c r="AJ312" s="14"/>
      <c r="AK312" s="6">
        <f t="shared" si="2"/>
        <v>0</v>
      </c>
      <c r="AL312" s="163"/>
      <c r="AM312" s="12" t="str">
        <f>IF(O312=""," ",VLOOKUP(C312,'Ceiling - Project impl.'!$A$1:$F$202,5,FALSE))</f>
        <v xml:space="preserve"> </v>
      </c>
      <c r="AN312" s="13">
        <f t="shared" si="3"/>
        <v>0</v>
      </c>
      <c r="AO312" s="182">
        <f t="shared" si="17"/>
        <v>0</v>
      </c>
      <c r="AP312" s="14"/>
      <c r="AQ312" s="6">
        <f t="shared" si="4"/>
        <v>0</v>
      </c>
      <c r="AR312" s="163"/>
      <c r="AS312" s="12" t="str">
        <f>IF(S312=""," ",VLOOKUP(C312,'Ceiling - Project impl.'!$A$1:$F$202,6,FALSE))</f>
        <v xml:space="preserve"> </v>
      </c>
      <c r="AT312" s="13">
        <f t="shared" si="5"/>
        <v>0</v>
      </c>
      <c r="AU312" s="182">
        <f t="shared" si="18"/>
        <v>0</v>
      </c>
      <c r="AV312" s="136">
        <f t="shared" si="6"/>
        <v>0</v>
      </c>
      <c r="AW312" s="15">
        <f t="shared" si="19"/>
        <v>0</v>
      </c>
      <c r="AX312" s="183">
        <f t="shared" si="20"/>
        <v>0</v>
      </c>
      <c r="AY312" s="388"/>
      <c r="AZ312" s="388"/>
      <c r="BA312" s="388"/>
    </row>
    <row r="313" spans="1:53" x14ac:dyDescent="0.3">
      <c r="A313" s="71"/>
      <c r="B313" s="11" t="str">
        <f>IF(A313="","",VLOOKUP(A313,'II.Distribution of grant'!$A$6:$E$45,2,FALSE))</f>
        <v/>
      </c>
      <c r="C313" s="11" t="str">
        <f>IF(A313="","",VLOOKUP(A313,'II.Distribution of grant'!$A$6:$E$45,4,FALSE))</f>
        <v/>
      </c>
      <c r="D313" s="11" t="str">
        <f>IF(A313=""," ",VLOOKUP(C313,'Ceiling - Project impl.'!$A$1:$F$202,2,FALSE))</f>
        <v xml:space="preserve"> </v>
      </c>
      <c r="E313" s="6"/>
      <c r="F313" s="6"/>
      <c r="G313" s="6"/>
      <c r="H313" s="12" t="str">
        <f>IF(G313=""," ",VLOOKUP(C313,'Ceiling - Project impl.'!$A$1:$F$202,3,FALSE))</f>
        <v xml:space="preserve"> </v>
      </c>
      <c r="I313" s="13">
        <f t="shared" si="7"/>
        <v>0</v>
      </c>
      <c r="J313" s="14"/>
      <c r="K313" s="6"/>
      <c r="L313" s="12" t="str">
        <f>IF(K313=""," ",VLOOKUP(C313,'Ceiling - Project impl.'!$A$1:$F$202,4,FALSE))</f>
        <v xml:space="preserve"> </v>
      </c>
      <c r="M313" s="13">
        <f t="shared" si="8"/>
        <v>0</v>
      </c>
      <c r="N313" s="14"/>
      <c r="O313" s="6"/>
      <c r="P313" s="12" t="str">
        <f>IF(O313=""," ",VLOOKUP(C313,'Ceiling - Project impl.'!$A$1:$F$202,5,FALSE))</f>
        <v xml:space="preserve"> </v>
      </c>
      <c r="Q313" s="13">
        <f t="shared" si="9"/>
        <v>0</v>
      </c>
      <c r="R313" s="14"/>
      <c r="S313" s="6"/>
      <c r="T313" s="12" t="str">
        <f>IF(S313=""," ",VLOOKUP(C313,'Ceiling - Project impl.'!$A$1:$F$202,6,FALSE))</f>
        <v xml:space="preserve"> </v>
      </c>
      <c r="U313" s="13">
        <f t="shared" si="10"/>
        <v>0</v>
      </c>
      <c r="V313" s="136">
        <f t="shared" si="11"/>
        <v>0</v>
      </c>
      <c r="W313" s="15">
        <f t="shared" si="12"/>
        <v>0</v>
      </c>
      <c r="Y313" s="6">
        <f t="shared" si="13"/>
        <v>0</v>
      </c>
      <c r="Z313" s="163"/>
      <c r="AA313" s="12" t="str">
        <f>IF(G313=""," ",VLOOKUP(C313,'Ceiling - Project impl.'!$A$1:$F$202,3,FALSE))</f>
        <v xml:space="preserve"> </v>
      </c>
      <c r="AB313" s="13">
        <f t="shared" si="0"/>
        <v>0</v>
      </c>
      <c r="AC313" s="182">
        <f t="shared" si="14"/>
        <v>0</v>
      </c>
      <c r="AD313" s="14"/>
      <c r="AE313" s="6">
        <f t="shared" si="1"/>
        <v>0</v>
      </c>
      <c r="AF313" s="163"/>
      <c r="AG313" s="12" t="str">
        <f>IF(K313=""," ",VLOOKUP(C313,'Ceiling - Project impl.'!$A$1:$F$202,4,FALSE))</f>
        <v xml:space="preserve"> </v>
      </c>
      <c r="AH313" s="13">
        <f t="shared" si="15"/>
        <v>0</v>
      </c>
      <c r="AI313" s="182">
        <f t="shared" si="16"/>
        <v>0</v>
      </c>
      <c r="AJ313" s="14"/>
      <c r="AK313" s="6">
        <f t="shared" si="2"/>
        <v>0</v>
      </c>
      <c r="AL313" s="163"/>
      <c r="AM313" s="12" t="str">
        <f>IF(O313=""," ",VLOOKUP(C313,'Ceiling - Project impl.'!$A$1:$F$202,5,FALSE))</f>
        <v xml:space="preserve"> </v>
      </c>
      <c r="AN313" s="13">
        <f t="shared" si="3"/>
        <v>0</v>
      </c>
      <c r="AO313" s="182">
        <f t="shared" si="17"/>
        <v>0</v>
      </c>
      <c r="AP313" s="14"/>
      <c r="AQ313" s="6">
        <f t="shared" si="4"/>
        <v>0</v>
      </c>
      <c r="AR313" s="163"/>
      <c r="AS313" s="12" t="str">
        <f>IF(S313=""," ",VLOOKUP(C313,'Ceiling - Project impl.'!$A$1:$F$202,6,FALSE))</f>
        <v xml:space="preserve"> </v>
      </c>
      <c r="AT313" s="13">
        <f t="shared" si="5"/>
        <v>0</v>
      </c>
      <c r="AU313" s="182">
        <f t="shared" si="18"/>
        <v>0</v>
      </c>
      <c r="AV313" s="136">
        <f t="shared" si="6"/>
        <v>0</v>
      </c>
      <c r="AW313" s="15">
        <f t="shared" si="19"/>
        <v>0</v>
      </c>
      <c r="AX313" s="183">
        <f t="shared" si="20"/>
        <v>0</v>
      </c>
      <c r="AY313" s="388"/>
      <c r="AZ313" s="388"/>
      <c r="BA313" s="388"/>
    </row>
    <row r="314" spans="1:53" x14ac:dyDescent="0.3">
      <c r="A314" s="71"/>
      <c r="B314" s="11" t="str">
        <f>IF(A314="","",VLOOKUP(A314,'II.Distribution of grant'!$A$6:$E$45,2,FALSE))</f>
        <v/>
      </c>
      <c r="C314" s="11" t="str">
        <f>IF(A314="","",VLOOKUP(A314,'II.Distribution of grant'!$A$6:$E$45,4,FALSE))</f>
        <v/>
      </c>
      <c r="D314" s="11" t="str">
        <f>IF(A314=""," ",VLOOKUP(C314,'Ceiling - Project impl.'!$A$1:$F$202,2,FALSE))</f>
        <v xml:space="preserve"> </v>
      </c>
      <c r="E314" s="6"/>
      <c r="F314" s="6"/>
      <c r="G314" s="6"/>
      <c r="H314" s="12" t="str">
        <f>IF(G314=""," ",VLOOKUP(C314,'Ceiling - Project impl.'!$A$1:$F$202,3,FALSE))</f>
        <v xml:space="preserve"> </v>
      </c>
      <c r="I314" s="13">
        <f t="shared" si="7"/>
        <v>0</v>
      </c>
      <c r="J314" s="14"/>
      <c r="K314" s="6"/>
      <c r="L314" s="12" t="str">
        <f>IF(K314=""," ",VLOOKUP(C314,'Ceiling - Project impl.'!$A$1:$F$202,4,FALSE))</f>
        <v xml:space="preserve"> </v>
      </c>
      <c r="M314" s="13">
        <f t="shared" si="8"/>
        <v>0</v>
      </c>
      <c r="N314" s="14"/>
      <c r="O314" s="6"/>
      <c r="P314" s="12" t="str">
        <f>IF(O314=""," ",VLOOKUP(C314,'Ceiling - Project impl.'!$A$1:$F$202,5,FALSE))</f>
        <v xml:space="preserve"> </v>
      </c>
      <c r="Q314" s="13">
        <f t="shared" si="9"/>
        <v>0</v>
      </c>
      <c r="R314" s="14"/>
      <c r="S314" s="6"/>
      <c r="T314" s="12" t="str">
        <f>IF(S314=""," ",VLOOKUP(C314,'Ceiling - Project impl.'!$A$1:$F$202,6,FALSE))</f>
        <v xml:space="preserve"> </v>
      </c>
      <c r="U314" s="13">
        <f t="shared" si="10"/>
        <v>0</v>
      </c>
      <c r="V314" s="136">
        <f t="shared" si="11"/>
        <v>0</v>
      </c>
      <c r="W314" s="15">
        <f t="shared" si="12"/>
        <v>0</v>
      </c>
      <c r="Y314" s="6">
        <f t="shared" si="13"/>
        <v>0</v>
      </c>
      <c r="Z314" s="163"/>
      <c r="AA314" s="12" t="str">
        <f>IF(G314=""," ",VLOOKUP(C314,'Ceiling - Project impl.'!$A$1:$F$202,3,FALSE))</f>
        <v xml:space="preserve"> </v>
      </c>
      <c r="AB314" s="13">
        <f t="shared" si="0"/>
        <v>0</v>
      </c>
      <c r="AC314" s="182">
        <f t="shared" si="14"/>
        <v>0</v>
      </c>
      <c r="AD314" s="14"/>
      <c r="AE314" s="6">
        <f t="shared" si="1"/>
        <v>0</v>
      </c>
      <c r="AF314" s="163"/>
      <c r="AG314" s="12" t="str">
        <f>IF(K314=""," ",VLOOKUP(C314,'Ceiling - Project impl.'!$A$1:$F$202,4,FALSE))</f>
        <v xml:space="preserve"> </v>
      </c>
      <c r="AH314" s="13">
        <f t="shared" si="15"/>
        <v>0</v>
      </c>
      <c r="AI314" s="182">
        <f t="shared" si="16"/>
        <v>0</v>
      </c>
      <c r="AJ314" s="14"/>
      <c r="AK314" s="6">
        <f t="shared" si="2"/>
        <v>0</v>
      </c>
      <c r="AL314" s="163"/>
      <c r="AM314" s="12" t="str">
        <f>IF(O314=""," ",VLOOKUP(C314,'Ceiling - Project impl.'!$A$1:$F$202,5,FALSE))</f>
        <v xml:space="preserve"> </v>
      </c>
      <c r="AN314" s="13">
        <f t="shared" si="3"/>
        <v>0</v>
      </c>
      <c r="AO314" s="182">
        <f t="shared" si="17"/>
        <v>0</v>
      </c>
      <c r="AP314" s="14"/>
      <c r="AQ314" s="6">
        <f t="shared" si="4"/>
        <v>0</v>
      </c>
      <c r="AR314" s="163"/>
      <c r="AS314" s="12" t="str">
        <f>IF(S314=""," ",VLOOKUP(C314,'Ceiling - Project impl.'!$A$1:$F$202,6,FALSE))</f>
        <v xml:space="preserve"> </v>
      </c>
      <c r="AT314" s="13">
        <f t="shared" si="5"/>
        <v>0</v>
      </c>
      <c r="AU314" s="182">
        <f t="shared" si="18"/>
        <v>0</v>
      </c>
      <c r="AV314" s="136">
        <f t="shared" si="6"/>
        <v>0</v>
      </c>
      <c r="AW314" s="15">
        <f t="shared" si="19"/>
        <v>0</v>
      </c>
      <c r="AX314" s="183">
        <f t="shared" si="20"/>
        <v>0</v>
      </c>
      <c r="AY314" s="388"/>
      <c r="AZ314" s="388"/>
      <c r="BA314" s="388"/>
    </row>
    <row r="315" spans="1:53" x14ac:dyDescent="0.3">
      <c r="A315" s="71"/>
      <c r="B315" s="11" t="str">
        <f>IF(A315="","",VLOOKUP(A315,'II.Distribution of grant'!$A$6:$E$45,2,FALSE))</f>
        <v/>
      </c>
      <c r="C315" s="11" t="str">
        <f>IF(A315="","",VLOOKUP(A315,'II.Distribution of grant'!$A$6:$E$45,4,FALSE))</f>
        <v/>
      </c>
      <c r="D315" s="11" t="str">
        <f>IF(A315=""," ",VLOOKUP(C315,'Ceiling - Project impl.'!$A$1:$F$202,2,FALSE))</f>
        <v xml:space="preserve"> </v>
      </c>
      <c r="E315" s="6"/>
      <c r="F315" s="6"/>
      <c r="G315" s="6"/>
      <c r="H315" s="12" t="str">
        <f>IF(G315=""," ",VLOOKUP(C315,'Ceiling - Project impl.'!$A$1:$F$202,3,FALSE))</f>
        <v xml:space="preserve"> </v>
      </c>
      <c r="I315" s="13">
        <f t="shared" ref="I315:I416" si="63">IFERROR(+G315*H315,0)</f>
        <v>0</v>
      </c>
      <c r="J315" s="14"/>
      <c r="K315" s="6"/>
      <c r="L315" s="12" t="str">
        <f>IF(K315=""," ",VLOOKUP(C315,'Ceiling - Project impl.'!$A$1:$F$202,4,FALSE))</f>
        <v xml:space="preserve"> </v>
      </c>
      <c r="M315" s="13">
        <f t="shared" ref="M315:M416" si="64">IFERROR(+K315*L315,)</f>
        <v>0</v>
      </c>
      <c r="N315" s="14"/>
      <c r="O315" s="6"/>
      <c r="P315" s="12" t="str">
        <f>IF(O315=""," ",VLOOKUP(C315,'Ceiling - Project impl.'!$A$1:$F$202,5,FALSE))</f>
        <v xml:space="preserve"> </v>
      </c>
      <c r="Q315" s="13">
        <f t="shared" ref="Q315:Q416" si="65">IFERROR(+O315*P315,0)</f>
        <v>0</v>
      </c>
      <c r="R315" s="14"/>
      <c r="S315" s="6"/>
      <c r="T315" s="12" t="str">
        <f>IF(S315=""," ",VLOOKUP(C315,'Ceiling - Project impl.'!$A$1:$F$202,6,FALSE))</f>
        <v xml:space="preserve"> </v>
      </c>
      <c r="U315" s="13">
        <f t="shared" ref="U315:U416" si="66">IFERROR(+S315*T315,0)</f>
        <v>0</v>
      </c>
      <c r="V315" s="136">
        <f t="shared" ref="V315:V416" si="67">+S315+O315+K315+G315</f>
        <v>0</v>
      </c>
      <c r="W315" s="15">
        <f t="shared" ref="W315:W416" si="68">IFERROR(+U315+Q315+M315+I315,0)</f>
        <v>0</v>
      </c>
      <c r="Y315" s="6">
        <f t="shared" ref="Y315:Y416" si="69">+G315</f>
        <v>0</v>
      </c>
      <c r="Z315" s="163"/>
      <c r="AA315" s="12" t="str">
        <f>IF(G315=""," ",VLOOKUP(C315,'Ceiling - Project impl.'!$A$1:$F$202,3,FALSE))</f>
        <v xml:space="preserve"> </v>
      </c>
      <c r="AB315" s="13">
        <f t="shared" ref="AB315:AB416" si="70">IFERROR((Y315-Z315)*AA315,0)</f>
        <v>0</v>
      </c>
      <c r="AC315" s="182">
        <f t="shared" ref="AC315:AC416" si="71">+I315-AB315</f>
        <v>0</v>
      </c>
      <c r="AD315" s="14"/>
      <c r="AE315" s="6">
        <f t="shared" ref="AE315:AE416" si="72">+K315</f>
        <v>0</v>
      </c>
      <c r="AF315" s="163"/>
      <c r="AG315" s="12" t="str">
        <f>IF(K315=""," ",VLOOKUP(C315,'Ceiling - Project impl.'!$A$1:$F$202,4,FALSE))</f>
        <v xml:space="preserve"> </v>
      </c>
      <c r="AH315" s="13">
        <f t="shared" ref="AH315:AH416" si="73">IFERROR((AE315-AF315)*AG315,)</f>
        <v>0</v>
      </c>
      <c r="AI315" s="182">
        <f t="shared" ref="AI315:AI416" si="74">+M315-AH315</f>
        <v>0</v>
      </c>
      <c r="AJ315" s="14"/>
      <c r="AK315" s="6">
        <f t="shared" ref="AK315:AK416" si="75">+O315</f>
        <v>0</v>
      </c>
      <c r="AL315" s="163"/>
      <c r="AM315" s="12" t="str">
        <f>IF(O315=""," ",VLOOKUP(C315,'Ceiling - Project impl.'!$A$1:$F$202,5,FALSE))</f>
        <v xml:space="preserve"> </v>
      </c>
      <c r="AN315" s="13">
        <f t="shared" ref="AN315:AN416" si="76">IFERROR((AK315-AL315)*AM315,0)</f>
        <v>0</v>
      </c>
      <c r="AO315" s="182">
        <f t="shared" ref="AO315:AO416" si="77">+Q315-AN315</f>
        <v>0</v>
      </c>
      <c r="AP315" s="14"/>
      <c r="AQ315" s="6">
        <f t="shared" ref="AQ315:AQ416" si="78">+S315</f>
        <v>0</v>
      </c>
      <c r="AR315" s="163"/>
      <c r="AS315" s="12" t="str">
        <f>IF(S315=""," ",VLOOKUP(C315,'Ceiling - Project impl.'!$A$1:$F$202,6,FALSE))</f>
        <v xml:space="preserve"> </v>
      </c>
      <c r="AT315" s="13">
        <f t="shared" ref="AT315:AT416" si="79">IFERROR((AQ315-AR315)*AS315,0)</f>
        <v>0</v>
      </c>
      <c r="AU315" s="182">
        <f t="shared" ref="AU315:AU416" si="80">+U315-AT315</f>
        <v>0</v>
      </c>
      <c r="AV315" s="136">
        <f t="shared" ref="AV315:AV416" si="81">+AQ315+AK315+AE315+Y315</f>
        <v>0</v>
      </c>
      <c r="AW315" s="15">
        <f t="shared" ref="AW315:AW416" si="82">IFERROR(+AT315+AN315+AH315+AB315,0)</f>
        <v>0</v>
      </c>
      <c r="AX315" s="183">
        <f t="shared" ref="AX315:AX416" si="83">+AC315+AI315+AO315+AU315</f>
        <v>0</v>
      </c>
      <c r="AY315" s="388"/>
      <c r="AZ315" s="388"/>
      <c r="BA315" s="388"/>
    </row>
    <row r="316" spans="1:53" x14ac:dyDescent="0.3">
      <c r="A316" s="71"/>
      <c r="B316" s="11" t="str">
        <f>IF(A316="","",VLOOKUP(A316,'II.Distribution of grant'!$A$6:$E$45,2,FALSE))</f>
        <v/>
      </c>
      <c r="C316" s="11" t="str">
        <f>IF(A316="","",VLOOKUP(A316,'II.Distribution of grant'!$A$6:$E$45,4,FALSE))</f>
        <v/>
      </c>
      <c r="D316" s="11" t="str">
        <f>IF(A316=""," ",VLOOKUP(C316,'Ceiling - Project impl.'!$A$1:$F$202,2,FALSE))</f>
        <v xml:space="preserve"> </v>
      </c>
      <c r="E316" s="6"/>
      <c r="F316" s="6"/>
      <c r="G316" s="6"/>
      <c r="H316" s="12" t="str">
        <f>IF(G316=""," ",VLOOKUP(C316,'Ceiling - Project impl.'!$A$1:$F$202,3,FALSE))</f>
        <v xml:space="preserve"> </v>
      </c>
      <c r="I316" s="13">
        <f t="shared" si="63"/>
        <v>0</v>
      </c>
      <c r="J316" s="14"/>
      <c r="K316" s="6"/>
      <c r="L316" s="12" t="str">
        <f>IF(K316=""," ",VLOOKUP(C316,'Ceiling - Project impl.'!$A$1:$F$202,4,FALSE))</f>
        <v xml:space="preserve"> </v>
      </c>
      <c r="M316" s="13">
        <f t="shared" si="64"/>
        <v>0</v>
      </c>
      <c r="N316" s="14"/>
      <c r="O316" s="6"/>
      <c r="P316" s="12" t="str">
        <f>IF(O316=""," ",VLOOKUP(C316,'Ceiling - Project impl.'!$A$1:$F$202,5,FALSE))</f>
        <v xml:space="preserve"> </v>
      </c>
      <c r="Q316" s="13">
        <f t="shared" si="65"/>
        <v>0</v>
      </c>
      <c r="R316" s="14"/>
      <c r="S316" s="6"/>
      <c r="T316" s="12" t="str">
        <f>IF(S316=""," ",VLOOKUP(C316,'Ceiling - Project impl.'!$A$1:$F$202,6,FALSE))</f>
        <v xml:space="preserve"> </v>
      </c>
      <c r="U316" s="13">
        <f t="shared" si="66"/>
        <v>0</v>
      </c>
      <c r="V316" s="136">
        <f t="shared" si="67"/>
        <v>0</v>
      </c>
      <c r="W316" s="15">
        <f t="shared" si="68"/>
        <v>0</v>
      </c>
      <c r="Y316" s="6">
        <f t="shared" si="69"/>
        <v>0</v>
      </c>
      <c r="Z316" s="163"/>
      <c r="AA316" s="12" t="str">
        <f>IF(G316=""," ",VLOOKUP(C316,'Ceiling - Project impl.'!$A$1:$F$202,3,FALSE))</f>
        <v xml:space="preserve"> </v>
      </c>
      <c r="AB316" s="13">
        <f t="shared" si="70"/>
        <v>0</v>
      </c>
      <c r="AC316" s="182">
        <f t="shared" si="71"/>
        <v>0</v>
      </c>
      <c r="AD316" s="14"/>
      <c r="AE316" s="6">
        <f t="shared" si="72"/>
        <v>0</v>
      </c>
      <c r="AF316" s="163"/>
      <c r="AG316" s="12" t="str">
        <f>IF(K316=""," ",VLOOKUP(C316,'Ceiling - Project impl.'!$A$1:$F$202,4,FALSE))</f>
        <v xml:space="preserve"> </v>
      </c>
      <c r="AH316" s="13">
        <f t="shared" si="73"/>
        <v>0</v>
      </c>
      <c r="AI316" s="182">
        <f t="shared" si="74"/>
        <v>0</v>
      </c>
      <c r="AJ316" s="14"/>
      <c r="AK316" s="6">
        <f t="shared" si="75"/>
        <v>0</v>
      </c>
      <c r="AL316" s="163"/>
      <c r="AM316" s="12" t="str">
        <f>IF(O316=""," ",VLOOKUP(C316,'Ceiling - Project impl.'!$A$1:$F$202,5,FALSE))</f>
        <v xml:space="preserve"> </v>
      </c>
      <c r="AN316" s="13">
        <f t="shared" si="76"/>
        <v>0</v>
      </c>
      <c r="AO316" s="182">
        <f t="shared" si="77"/>
        <v>0</v>
      </c>
      <c r="AP316" s="14"/>
      <c r="AQ316" s="6">
        <f t="shared" si="78"/>
        <v>0</v>
      </c>
      <c r="AR316" s="163"/>
      <c r="AS316" s="12" t="str">
        <f>IF(S316=""," ",VLOOKUP(C316,'Ceiling - Project impl.'!$A$1:$F$202,6,FALSE))</f>
        <v xml:space="preserve"> </v>
      </c>
      <c r="AT316" s="13">
        <f t="shared" si="79"/>
        <v>0</v>
      </c>
      <c r="AU316" s="182">
        <f t="shared" si="80"/>
        <v>0</v>
      </c>
      <c r="AV316" s="136">
        <f t="shared" si="81"/>
        <v>0</v>
      </c>
      <c r="AW316" s="15">
        <f t="shared" si="82"/>
        <v>0</v>
      </c>
      <c r="AX316" s="183">
        <f t="shared" si="83"/>
        <v>0</v>
      </c>
      <c r="AY316" s="388"/>
      <c r="AZ316" s="388"/>
      <c r="BA316" s="388"/>
    </row>
    <row r="317" spans="1:53" x14ac:dyDescent="0.3">
      <c r="A317" s="71"/>
      <c r="B317" s="11" t="str">
        <f>IF(A317="","",VLOOKUP(A317,'II.Distribution of grant'!$A$6:$E$45,2,FALSE))</f>
        <v/>
      </c>
      <c r="C317" s="11" t="str">
        <f>IF(A317="","",VLOOKUP(A317,'II.Distribution of grant'!$A$6:$E$45,4,FALSE))</f>
        <v/>
      </c>
      <c r="D317" s="11" t="str">
        <f>IF(A317=""," ",VLOOKUP(C317,'Ceiling - Project impl.'!$A$1:$F$202,2,FALSE))</f>
        <v xml:space="preserve"> </v>
      </c>
      <c r="E317" s="6"/>
      <c r="F317" s="6"/>
      <c r="G317" s="6"/>
      <c r="H317" s="12" t="str">
        <f>IF(G317=""," ",VLOOKUP(C317,'Ceiling - Project impl.'!$A$1:$F$202,3,FALSE))</f>
        <v xml:space="preserve"> </v>
      </c>
      <c r="I317" s="13">
        <f t="shared" si="63"/>
        <v>0</v>
      </c>
      <c r="J317" s="14"/>
      <c r="K317" s="6"/>
      <c r="L317" s="12" t="str">
        <f>IF(K317=""," ",VLOOKUP(C317,'Ceiling - Project impl.'!$A$1:$F$202,4,FALSE))</f>
        <v xml:space="preserve"> </v>
      </c>
      <c r="M317" s="13">
        <f t="shared" si="64"/>
        <v>0</v>
      </c>
      <c r="N317" s="14"/>
      <c r="O317" s="6"/>
      <c r="P317" s="12" t="str">
        <f>IF(O317=""," ",VLOOKUP(C317,'Ceiling - Project impl.'!$A$1:$F$202,5,FALSE))</f>
        <v xml:space="preserve"> </v>
      </c>
      <c r="Q317" s="13">
        <f t="shared" si="65"/>
        <v>0</v>
      </c>
      <c r="R317" s="14"/>
      <c r="S317" s="6"/>
      <c r="T317" s="12" t="str">
        <f>IF(S317=""," ",VLOOKUP(C317,'Ceiling - Project impl.'!$A$1:$F$202,6,FALSE))</f>
        <v xml:space="preserve"> </v>
      </c>
      <c r="U317" s="13">
        <f t="shared" si="66"/>
        <v>0</v>
      </c>
      <c r="V317" s="136">
        <f t="shared" si="67"/>
        <v>0</v>
      </c>
      <c r="W317" s="15">
        <f t="shared" si="68"/>
        <v>0</v>
      </c>
      <c r="Y317" s="6">
        <f t="shared" si="69"/>
        <v>0</v>
      </c>
      <c r="Z317" s="163"/>
      <c r="AA317" s="12" t="str">
        <f>IF(G317=""," ",VLOOKUP(C317,'Ceiling - Project impl.'!$A$1:$F$202,3,FALSE))</f>
        <v xml:space="preserve"> </v>
      </c>
      <c r="AB317" s="13">
        <f t="shared" si="70"/>
        <v>0</v>
      </c>
      <c r="AC317" s="182">
        <f t="shared" si="71"/>
        <v>0</v>
      </c>
      <c r="AD317" s="14"/>
      <c r="AE317" s="6">
        <f t="shared" si="72"/>
        <v>0</v>
      </c>
      <c r="AF317" s="163"/>
      <c r="AG317" s="12" t="str">
        <f>IF(K317=""," ",VLOOKUP(C317,'Ceiling - Project impl.'!$A$1:$F$202,4,FALSE))</f>
        <v xml:space="preserve"> </v>
      </c>
      <c r="AH317" s="13">
        <f t="shared" si="73"/>
        <v>0</v>
      </c>
      <c r="AI317" s="182">
        <f t="shared" si="74"/>
        <v>0</v>
      </c>
      <c r="AJ317" s="14"/>
      <c r="AK317" s="6">
        <f t="shared" si="75"/>
        <v>0</v>
      </c>
      <c r="AL317" s="163"/>
      <c r="AM317" s="12" t="str">
        <f>IF(O317=""," ",VLOOKUP(C317,'Ceiling - Project impl.'!$A$1:$F$202,5,FALSE))</f>
        <v xml:space="preserve"> </v>
      </c>
      <c r="AN317" s="13">
        <f t="shared" si="76"/>
        <v>0</v>
      </c>
      <c r="AO317" s="182">
        <f t="shared" si="77"/>
        <v>0</v>
      </c>
      <c r="AP317" s="14"/>
      <c r="AQ317" s="6">
        <f t="shared" si="78"/>
        <v>0</v>
      </c>
      <c r="AR317" s="163"/>
      <c r="AS317" s="12" t="str">
        <f>IF(S317=""," ",VLOOKUP(C317,'Ceiling - Project impl.'!$A$1:$F$202,6,FALSE))</f>
        <v xml:space="preserve"> </v>
      </c>
      <c r="AT317" s="13">
        <f t="shared" si="79"/>
        <v>0</v>
      </c>
      <c r="AU317" s="182">
        <f t="shared" si="80"/>
        <v>0</v>
      </c>
      <c r="AV317" s="136">
        <f t="shared" si="81"/>
        <v>0</v>
      </c>
      <c r="AW317" s="15">
        <f t="shared" si="82"/>
        <v>0</v>
      </c>
      <c r="AX317" s="183">
        <f t="shared" si="83"/>
        <v>0</v>
      </c>
      <c r="AY317" s="388"/>
      <c r="AZ317" s="388"/>
      <c r="BA317" s="388"/>
    </row>
    <row r="318" spans="1:53" x14ac:dyDescent="0.3">
      <c r="A318" s="71"/>
      <c r="B318" s="11" t="str">
        <f>IF(A318="","",VLOOKUP(A318,'II.Distribution of grant'!$A$6:$E$45,2,FALSE))</f>
        <v/>
      </c>
      <c r="C318" s="11" t="str">
        <f>IF(A318="","",VLOOKUP(A318,'II.Distribution of grant'!$A$6:$E$45,4,FALSE))</f>
        <v/>
      </c>
      <c r="D318" s="11" t="str">
        <f>IF(A318=""," ",VLOOKUP(C318,'Ceiling - Project impl.'!$A$1:$F$202,2,FALSE))</f>
        <v xml:space="preserve"> </v>
      </c>
      <c r="E318" s="6"/>
      <c r="F318" s="6"/>
      <c r="G318" s="6"/>
      <c r="H318" s="12" t="str">
        <f>IF(G318=""," ",VLOOKUP(C318,'Ceiling - Project impl.'!$A$1:$F$202,3,FALSE))</f>
        <v xml:space="preserve"> </v>
      </c>
      <c r="I318" s="13">
        <f t="shared" si="63"/>
        <v>0</v>
      </c>
      <c r="J318" s="14"/>
      <c r="K318" s="6"/>
      <c r="L318" s="12" t="str">
        <f>IF(K318=""," ",VLOOKUP(C318,'Ceiling - Project impl.'!$A$1:$F$202,4,FALSE))</f>
        <v xml:space="preserve"> </v>
      </c>
      <c r="M318" s="13">
        <f t="shared" si="64"/>
        <v>0</v>
      </c>
      <c r="N318" s="14"/>
      <c r="O318" s="6"/>
      <c r="P318" s="12" t="str">
        <f>IF(O318=""," ",VLOOKUP(C318,'Ceiling - Project impl.'!$A$1:$F$202,5,FALSE))</f>
        <v xml:space="preserve"> </v>
      </c>
      <c r="Q318" s="13">
        <f t="shared" si="65"/>
        <v>0</v>
      </c>
      <c r="R318" s="14"/>
      <c r="S318" s="6"/>
      <c r="T318" s="12" t="str">
        <f>IF(S318=""," ",VLOOKUP(C318,'Ceiling - Project impl.'!$A$1:$F$202,6,FALSE))</f>
        <v xml:space="preserve"> </v>
      </c>
      <c r="U318" s="13">
        <f t="shared" si="66"/>
        <v>0</v>
      </c>
      <c r="V318" s="136">
        <f t="shared" si="67"/>
        <v>0</v>
      </c>
      <c r="W318" s="15">
        <f t="shared" si="68"/>
        <v>0</v>
      </c>
      <c r="Y318" s="6">
        <f t="shared" si="69"/>
        <v>0</v>
      </c>
      <c r="Z318" s="163"/>
      <c r="AA318" s="12" t="str">
        <f>IF(G318=""," ",VLOOKUP(C318,'Ceiling - Project impl.'!$A$1:$F$202,3,FALSE))</f>
        <v xml:space="preserve"> </v>
      </c>
      <c r="AB318" s="13">
        <f t="shared" si="70"/>
        <v>0</v>
      </c>
      <c r="AC318" s="182">
        <f t="shared" si="71"/>
        <v>0</v>
      </c>
      <c r="AD318" s="14"/>
      <c r="AE318" s="6">
        <f t="shared" si="72"/>
        <v>0</v>
      </c>
      <c r="AF318" s="163"/>
      <c r="AG318" s="12" t="str">
        <f>IF(K318=""," ",VLOOKUP(C318,'Ceiling - Project impl.'!$A$1:$F$202,4,FALSE))</f>
        <v xml:space="preserve"> </v>
      </c>
      <c r="AH318" s="13">
        <f t="shared" si="73"/>
        <v>0</v>
      </c>
      <c r="AI318" s="182">
        <f t="shared" si="74"/>
        <v>0</v>
      </c>
      <c r="AJ318" s="14"/>
      <c r="AK318" s="6">
        <f t="shared" si="75"/>
        <v>0</v>
      </c>
      <c r="AL318" s="163"/>
      <c r="AM318" s="12" t="str">
        <f>IF(O318=""," ",VLOOKUP(C318,'Ceiling - Project impl.'!$A$1:$F$202,5,FALSE))</f>
        <v xml:space="preserve"> </v>
      </c>
      <c r="AN318" s="13">
        <f t="shared" si="76"/>
        <v>0</v>
      </c>
      <c r="AO318" s="182">
        <f t="shared" si="77"/>
        <v>0</v>
      </c>
      <c r="AP318" s="14"/>
      <c r="AQ318" s="6">
        <f t="shared" si="78"/>
        <v>0</v>
      </c>
      <c r="AR318" s="163"/>
      <c r="AS318" s="12" t="str">
        <f>IF(S318=""," ",VLOOKUP(C318,'Ceiling - Project impl.'!$A$1:$F$202,6,FALSE))</f>
        <v xml:space="preserve"> </v>
      </c>
      <c r="AT318" s="13">
        <f t="shared" si="79"/>
        <v>0</v>
      </c>
      <c r="AU318" s="182">
        <f t="shared" si="80"/>
        <v>0</v>
      </c>
      <c r="AV318" s="136">
        <f t="shared" si="81"/>
        <v>0</v>
      </c>
      <c r="AW318" s="15">
        <f t="shared" si="82"/>
        <v>0</v>
      </c>
      <c r="AX318" s="183">
        <f t="shared" si="83"/>
        <v>0</v>
      </c>
      <c r="AY318" s="388"/>
      <c r="AZ318" s="388"/>
      <c r="BA318" s="388"/>
    </row>
    <row r="319" spans="1:53" x14ac:dyDescent="0.3">
      <c r="A319" s="71"/>
      <c r="B319" s="11" t="str">
        <f>IF(A319="","",VLOOKUP(A319,'II.Distribution of grant'!$A$6:$E$45,2,FALSE))</f>
        <v/>
      </c>
      <c r="C319" s="11" t="str">
        <f>IF(A319="","",VLOOKUP(A319,'II.Distribution of grant'!$A$6:$E$45,4,FALSE))</f>
        <v/>
      </c>
      <c r="D319" s="11" t="str">
        <f>IF(A319=""," ",VLOOKUP(C319,'Ceiling - Project impl.'!$A$1:$F$202,2,FALSE))</f>
        <v xml:space="preserve"> </v>
      </c>
      <c r="E319" s="6"/>
      <c r="F319" s="6"/>
      <c r="G319" s="6"/>
      <c r="H319" s="12" t="str">
        <f>IF(G319=""," ",VLOOKUP(C319,'Ceiling - Project impl.'!$A$1:$F$202,3,FALSE))</f>
        <v xml:space="preserve"> </v>
      </c>
      <c r="I319" s="13">
        <f t="shared" si="63"/>
        <v>0</v>
      </c>
      <c r="J319" s="14"/>
      <c r="K319" s="6"/>
      <c r="L319" s="12" t="str">
        <f>IF(K319=""," ",VLOOKUP(C319,'Ceiling - Project impl.'!$A$1:$F$202,4,FALSE))</f>
        <v xml:space="preserve"> </v>
      </c>
      <c r="M319" s="13">
        <f t="shared" si="64"/>
        <v>0</v>
      </c>
      <c r="N319" s="14"/>
      <c r="O319" s="6"/>
      <c r="P319" s="12" t="str">
        <f>IF(O319=""," ",VLOOKUP(C319,'Ceiling - Project impl.'!$A$1:$F$202,5,FALSE))</f>
        <v xml:space="preserve"> </v>
      </c>
      <c r="Q319" s="13">
        <f t="shared" si="65"/>
        <v>0</v>
      </c>
      <c r="R319" s="14"/>
      <c r="S319" s="6"/>
      <c r="T319" s="12" t="str">
        <f>IF(S319=""," ",VLOOKUP(C319,'Ceiling - Project impl.'!$A$1:$F$202,6,FALSE))</f>
        <v xml:space="preserve"> </v>
      </c>
      <c r="U319" s="13">
        <f t="shared" si="66"/>
        <v>0</v>
      </c>
      <c r="V319" s="136">
        <f t="shared" si="67"/>
        <v>0</v>
      </c>
      <c r="W319" s="15">
        <f t="shared" si="68"/>
        <v>0</v>
      </c>
      <c r="Y319" s="6">
        <f t="shared" si="69"/>
        <v>0</v>
      </c>
      <c r="Z319" s="163"/>
      <c r="AA319" s="12" t="str">
        <f>IF(G319=""," ",VLOOKUP(C319,'Ceiling - Project impl.'!$A$1:$F$202,3,FALSE))</f>
        <v xml:space="preserve"> </v>
      </c>
      <c r="AB319" s="13">
        <f t="shared" si="70"/>
        <v>0</v>
      </c>
      <c r="AC319" s="182">
        <f t="shared" si="71"/>
        <v>0</v>
      </c>
      <c r="AD319" s="14"/>
      <c r="AE319" s="6">
        <f t="shared" si="72"/>
        <v>0</v>
      </c>
      <c r="AF319" s="163"/>
      <c r="AG319" s="12" t="str">
        <f>IF(K319=""," ",VLOOKUP(C319,'Ceiling - Project impl.'!$A$1:$F$202,4,FALSE))</f>
        <v xml:space="preserve"> </v>
      </c>
      <c r="AH319" s="13">
        <f t="shared" si="73"/>
        <v>0</v>
      </c>
      <c r="AI319" s="182">
        <f t="shared" si="74"/>
        <v>0</v>
      </c>
      <c r="AJ319" s="14"/>
      <c r="AK319" s="6">
        <f t="shared" si="75"/>
        <v>0</v>
      </c>
      <c r="AL319" s="163"/>
      <c r="AM319" s="12" t="str">
        <f>IF(O319=""," ",VLOOKUP(C319,'Ceiling - Project impl.'!$A$1:$F$202,5,FALSE))</f>
        <v xml:space="preserve"> </v>
      </c>
      <c r="AN319" s="13">
        <f t="shared" si="76"/>
        <v>0</v>
      </c>
      <c r="AO319" s="182">
        <f t="shared" si="77"/>
        <v>0</v>
      </c>
      <c r="AP319" s="14"/>
      <c r="AQ319" s="6">
        <f t="shared" si="78"/>
        <v>0</v>
      </c>
      <c r="AR319" s="163"/>
      <c r="AS319" s="12" t="str">
        <f>IF(S319=""," ",VLOOKUP(C319,'Ceiling - Project impl.'!$A$1:$F$202,6,FALSE))</f>
        <v xml:space="preserve"> </v>
      </c>
      <c r="AT319" s="13">
        <f t="shared" si="79"/>
        <v>0</v>
      </c>
      <c r="AU319" s="182">
        <f t="shared" si="80"/>
        <v>0</v>
      </c>
      <c r="AV319" s="136">
        <f t="shared" si="81"/>
        <v>0</v>
      </c>
      <c r="AW319" s="15">
        <f t="shared" si="82"/>
        <v>0</v>
      </c>
      <c r="AX319" s="183">
        <f t="shared" si="83"/>
        <v>0</v>
      </c>
      <c r="AY319" s="388"/>
      <c r="AZ319" s="388"/>
      <c r="BA319" s="388"/>
    </row>
    <row r="320" spans="1:53" x14ac:dyDescent="0.3">
      <c r="A320" s="71"/>
      <c r="B320" s="11" t="str">
        <f>IF(A320="","",VLOOKUP(A320,'II.Distribution of grant'!$A$6:$E$45,2,FALSE))</f>
        <v/>
      </c>
      <c r="C320" s="11" t="str">
        <f>IF(A320="","",VLOOKUP(A320,'II.Distribution of grant'!$A$6:$E$45,4,FALSE))</f>
        <v/>
      </c>
      <c r="D320" s="11" t="str">
        <f>IF(A320=""," ",VLOOKUP(C320,'Ceiling - Project impl.'!$A$1:$F$202,2,FALSE))</f>
        <v xml:space="preserve"> </v>
      </c>
      <c r="E320" s="6"/>
      <c r="F320" s="6"/>
      <c r="G320" s="6"/>
      <c r="H320" s="12" t="str">
        <f>IF(G320=""," ",VLOOKUP(C320,'Ceiling - Project impl.'!$A$1:$F$202,3,FALSE))</f>
        <v xml:space="preserve"> </v>
      </c>
      <c r="I320" s="13">
        <f t="shared" si="63"/>
        <v>0</v>
      </c>
      <c r="J320" s="14"/>
      <c r="K320" s="6"/>
      <c r="L320" s="12" t="str">
        <f>IF(K320=""," ",VLOOKUP(C320,'Ceiling - Project impl.'!$A$1:$F$202,4,FALSE))</f>
        <v xml:space="preserve"> </v>
      </c>
      <c r="M320" s="13">
        <f t="shared" si="64"/>
        <v>0</v>
      </c>
      <c r="N320" s="14"/>
      <c r="O320" s="6"/>
      <c r="P320" s="12" t="str">
        <f>IF(O320=""," ",VLOOKUP(C320,'Ceiling - Project impl.'!$A$1:$F$202,5,FALSE))</f>
        <v xml:space="preserve"> </v>
      </c>
      <c r="Q320" s="13">
        <f t="shared" si="65"/>
        <v>0</v>
      </c>
      <c r="R320" s="14"/>
      <c r="S320" s="6"/>
      <c r="T320" s="12" t="str">
        <f>IF(S320=""," ",VLOOKUP(C320,'Ceiling - Project impl.'!$A$1:$F$202,6,FALSE))</f>
        <v xml:space="preserve"> </v>
      </c>
      <c r="U320" s="13">
        <f t="shared" si="66"/>
        <v>0</v>
      </c>
      <c r="V320" s="136">
        <f t="shared" si="67"/>
        <v>0</v>
      </c>
      <c r="W320" s="15">
        <f t="shared" si="68"/>
        <v>0</v>
      </c>
      <c r="Y320" s="6">
        <f t="shared" si="69"/>
        <v>0</v>
      </c>
      <c r="Z320" s="163"/>
      <c r="AA320" s="12" t="str">
        <f>IF(G320=""," ",VLOOKUP(C320,'Ceiling - Project impl.'!$A$1:$F$202,3,FALSE))</f>
        <v xml:space="preserve"> </v>
      </c>
      <c r="AB320" s="13">
        <f t="shared" si="70"/>
        <v>0</v>
      </c>
      <c r="AC320" s="182">
        <f t="shared" si="71"/>
        <v>0</v>
      </c>
      <c r="AD320" s="14"/>
      <c r="AE320" s="6">
        <f t="shared" si="72"/>
        <v>0</v>
      </c>
      <c r="AF320" s="163"/>
      <c r="AG320" s="12" t="str">
        <f>IF(K320=""," ",VLOOKUP(C320,'Ceiling - Project impl.'!$A$1:$F$202,4,FALSE))</f>
        <v xml:space="preserve"> </v>
      </c>
      <c r="AH320" s="13">
        <f t="shared" si="73"/>
        <v>0</v>
      </c>
      <c r="AI320" s="182">
        <f t="shared" si="74"/>
        <v>0</v>
      </c>
      <c r="AJ320" s="14"/>
      <c r="AK320" s="6">
        <f t="shared" si="75"/>
        <v>0</v>
      </c>
      <c r="AL320" s="163"/>
      <c r="AM320" s="12" t="str">
        <f>IF(O320=""," ",VLOOKUP(C320,'Ceiling - Project impl.'!$A$1:$F$202,5,FALSE))</f>
        <v xml:space="preserve"> </v>
      </c>
      <c r="AN320" s="13">
        <f t="shared" si="76"/>
        <v>0</v>
      </c>
      <c r="AO320" s="182">
        <f t="shared" si="77"/>
        <v>0</v>
      </c>
      <c r="AP320" s="14"/>
      <c r="AQ320" s="6">
        <f t="shared" si="78"/>
        <v>0</v>
      </c>
      <c r="AR320" s="163"/>
      <c r="AS320" s="12" t="str">
        <f>IF(S320=""," ",VLOOKUP(C320,'Ceiling - Project impl.'!$A$1:$F$202,6,FALSE))</f>
        <v xml:space="preserve"> </v>
      </c>
      <c r="AT320" s="13">
        <f t="shared" si="79"/>
        <v>0</v>
      </c>
      <c r="AU320" s="182">
        <f t="shared" si="80"/>
        <v>0</v>
      </c>
      <c r="AV320" s="136">
        <f t="shared" si="81"/>
        <v>0</v>
      </c>
      <c r="AW320" s="15">
        <f t="shared" si="82"/>
        <v>0</v>
      </c>
      <c r="AX320" s="183">
        <f t="shared" si="83"/>
        <v>0</v>
      </c>
      <c r="AY320" s="388"/>
      <c r="AZ320" s="388"/>
      <c r="BA320" s="388"/>
    </row>
    <row r="321" spans="1:53" x14ac:dyDescent="0.3">
      <c r="A321" s="71"/>
      <c r="B321" s="11" t="str">
        <f>IF(A321="","",VLOOKUP(A321,'II.Distribution of grant'!$A$6:$E$45,2,FALSE))</f>
        <v/>
      </c>
      <c r="C321" s="11" t="str">
        <f>IF(A321="","",VLOOKUP(A321,'II.Distribution of grant'!$A$6:$E$45,4,FALSE))</f>
        <v/>
      </c>
      <c r="D321" s="11" t="str">
        <f>IF(A321=""," ",VLOOKUP(C321,'Ceiling - Project impl.'!$A$1:$F$202,2,FALSE))</f>
        <v xml:space="preserve"> </v>
      </c>
      <c r="E321" s="6"/>
      <c r="F321" s="6"/>
      <c r="G321" s="6"/>
      <c r="H321" s="12" t="str">
        <f>IF(G321=""," ",VLOOKUP(C321,'Ceiling - Project impl.'!$A$1:$F$202,3,FALSE))</f>
        <v xml:space="preserve"> </v>
      </c>
      <c r="I321" s="13">
        <f t="shared" si="63"/>
        <v>0</v>
      </c>
      <c r="J321" s="14"/>
      <c r="K321" s="6"/>
      <c r="L321" s="12" t="str">
        <f>IF(K321=""," ",VLOOKUP(C321,'Ceiling - Project impl.'!$A$1:$F$202,4,FALSE))</f>
        <v xml:space="preserve"> </v>
      </c>
      <c r="M321" s="13">
        <f t="shared" si="64"/>
        <v>0</v>
      </c>
      <c r="N321" s="14"/>
      <c r="O321" s="6"/>
      <c r="P321" s="12" t="str">
        <f>IF(O321=""," ",VLOOKUP(C321,'Ceiling - Project impl.'!$A$1:$F$202,5,FALSE))</f>
        <v xml:space="preserve"> </v>
      </c>
      <c r="Q321" s="13">
        <f t="shared" si="65"/>
        <v>0</v>
      </c>
      <c r="R321" s="14"/>
      <c r="S321" s="6"/>
      <c r="T321" s="12" t="str">
        <f>IF(S321=""," ",VLOOKUP(C321,'Ceiling - Project impl.'!$A$1:$F$202,6,FALSE))</f>
        <v xml:space="preserve"> </v>
      </c>
      <c r="U321" s="13">
        <f t="shared" si="66"/>
        <v>0</v>
      </c>
      <c r="V321" s="136">
        <f t="shared" si="67"/>
        <v>0</v>
      </c>
      <c r="W321" s="15">
        <f t="shared" si="68"/>
        <v>0</v>
      </c>
      <c r="Y321" s="6">
        <f t="shared" si="69"/>
        <v>0</v>
      </c>
      <c r="Z321" s="163"/>
      <c r="AA321" s="12" t="str">
        <f>IF(G321=""," ",VLOOKUP(C321,'Ceiling - Project impl.'!$A$1:$F$202,3,FALSE))</f>
        <v xml:space="preserve"> </v>
      </c>
      <c r="AB321" s="13">
        <f t="shared" si="70"/>
        <v>0</v>
      </c>
      <c r="AC321" s="182">
        <f t="shared" si="71"/>
        <v>0</v>
      </c>
      <c r="AD321" s="14"/>
      <c r="AE321" s="6">
        <f t="shared" si="72"/>
        <v>0</v>
      </c>
      <c r="AF321" s="163"/>
      <c r="AG321" s="12" t="str">
        <f>IF(K321=""," ",VLOOKUP(C321,'Ceiling - Project impl.'!$A$1:$F$202,4,FALSE))</f>
        <v xml:space="preserve"> </v>
      </c>
      <c r="AH321" s="13">
        <f t="shared" si="73"/>
        <v>0</v>
      </c>
      <c r="AI321" s="182">
        <f t="shared" si="74"/>
        <v>0</v>
      </c>
      <c r="AJ321" s="14"/>
      <c r="AK321" s="6">
        <f t="shared" si="75"/>
        <v>0</v>
      </c>
      <c r="AL321" s="163"/>
      <c r="AM321" s="12" t="str">
        <f>IF(O321=""," ",VLOOKUP(C321,'Ceiling - Project impl.'!$A$1:$F$202,5,FALSE))</f>
        <v xml:space="preserve"> </v>
      </c>
      <c r="AN321" s="13">
        <f t="shared" si="76"/>
        <v>0</v>
      </c>
      <c r="AO321" s="182">
        <f t="shared" si="77"/>
        <v>0</v>
      </c>
      <c r="AP321" s="14"/>
      <c r="AQ321" s="6">
        <f t="shared" si="78"/>
        <v>0</v>
      </c>
      <c r="AR321" s="163"/>
      <c r="AS321" s="12" t="str">
        <f>IF(S321=""," ",VLOOKUP(C321,'Ceiling - Project impl.'!$A$1:$F$202,6,FALSE))</f>
        <v xml:space="preserve"> </v>
      </c>
      <c r="AT321" s="13">
        <f t="shared" si="79"/>
        <v>0</v>
      </c>
      <c r="AU321" s="182">
        <f t="shared" si="80"/>
        <v>0</v>
      </c>
      <c r="AV321" s="136">
        <f t="shared" si="81"/>
        <v>0</v>
      </c>
      <c r="AW321" s="15">
        <f t="shared" si="82"/>
        <v>0</v>
      </c>
      <c r="AX321" s="183">
        <f t="shared" si="83"/>
        <v>0</v>
      </c>
      <c r="AY321" s="388"/>
      <c r="AZ321" s="388"/>
      <c r="BA321" s="388"/>
    </row>
    <row r="322" spans="1:53" x14ac:dyDescent="0.3">
      <c r="A322" s="71"/>
      <c r="B322" s="11" t="str">
        <f>IF(A322="","",VLOOKUP(A322,'II.Distribution of grant'!$A$6:$E$45,2,FALSE))</f>
        <v/>
      </c>
      <c r="C322" s="11" t="str">
        <f>IF(A322="","",VLOOKUP(A322,'II.Distribution of grant'!$A$6:$E$45,4,FALSE))</f>
        <v/>
      </c>
      <c r="D322" s="11" t="str">
        <f>IF(A322=""," ",VLOOKUP(C322,'Ceiling - Project impl.'!$A$1:$F$202,2,FALSE))</f>
        <v xml:space="preserve"> </v>
      </c>
      <c r="E322" s="6"/>
      <c r="F322" s="6"/>
      <c r="G322" s="6"/>
      <c r="H322" s="12" t="str">
        <f>IF(G322=""," ",VLOOKUP(C322,'Ceiling - Project impl.'!$A$1:$F$202,3,FALSE))</f>
        <v xml:space="preserve"> </v>
      </c>
      <c r="I322" s="13">
        <f t="shared" si="63"/>
        <v>0</v>
      </c>
      <c r="J322" s="14"/>
      <c r="K322" s="6"/>
      <c r="L322" s="12" t="str">
        <f>IF(K322=""," ",VLOOKUP(C322,'Ceiling - Project impl.'!$A$1:$F$202,4,FALSE))</f>
        <v xml:space="preserve"> </v>
      </c>
      <c r="M322" s="13">
        <f t="shared" si="64"/>
        <v>0</v>
      </c>
      <c r="N322" s="14"/>
      <c r="O322" s="6"/>
      <c r="P322" s="12" t="str">
        <f>IF(O322=""," ",VLOOKUP(C322,'Ceiling - Project impl.'!$A$1:$F$202,5,FALSE))</f>
        <v xml:space="preserve"> </v>
      </c>
      <c r="Q322" s="13">
        <f t="shared" si="65"/>
        <v>0</v>
      </c>
      <c r="R322" s="14"/>
      <c r="S322" s="6"/>
      <c r="T322" s="12" t="str">
        <f>IF(S322=""," ",VLOOKUP(C322,'Ceiling - Project impl.'!$A$1:$F$202,6,FALSE))</f>
        <v xml:space="preserve"> </v>
      </c>
      <c r="U322" s="13">
        <f t="shared" si="66"/>
        <v>0</v>
      </c>
      <c r="V322" s="136">
        <f t="shared" si="67"/>
        <v>0</v>
      </c>
      <c r="W322" s="15">
        <f t="shared" si="68"/>
        <v>0</v>
      </c>
      <c r="Y322" s="6">
        <f t="shared" si="69"/>
        <v>0</v>
      </c>
      <c r="Z322" s="163"/>
      <c r="AA322" s="12" t="str">
        <f>IF(G322=""," ",VLOOKUP(C322,'Ceiling - Project impl.'!$A$1:$F$202,3,FALSE))</f>
        <v xml:space="preserve"> </v>
      </c>
      <c r="AB322" s="13">
        <f t="shared" si="70"/>
        <v>0</v>
      </c>
      <c r="AC322" s="182">
        <f t="shared" si="71"/>
        <v>0</v>
      </c>
      <c r="AD322" s="14"/>
      <c r="AE322" s="6">
        <f t="shared" si="72"/>
        <v>0</v>
      </c>
      <c r="AF322" s="163"/>
      <c r="AG322" s="12" t="str">
        <f>IF(K322=""," ",VLOOKUP(C322,'Ceiling - Project impl.'!$A$1:$F$202,4,FALSE))</f>
        <v xml:space="preserve"> </v>
      </c>
      <c r="AH322" s="13">
        <f t="shared" si="73"/>
        <v>0</v>
      </c>
      <c r="AI322" s="182">
        <f t="shared" si="74"/>
        <v>0</v>
      </c>
      <c r="AJ322" s="14"/>
      <c r="AK322" s="6">
        <f t="shared" si="75"/>
        <v>0</v>
      </c>
      <c r="AL322" s="163"/>
      <c r="AM322" s="12" t="str">
        <f>IF(O322=""," ",VLOOKUP(C322,'Ceiling - Project impl.'!$A$1:$F$202,5,FALSE))</f>
        <v xml:space="preserve"> </v>
      </c>
      <c r="AN322" s="13">
        <f t="shared" si="76"/>
        <v>0</v>
      </c>
      <c r="AO322" s="182">
        <f t="shared" si="77"/>
        <v>0</v>
      </c>
      <c r="AP322" s="14"/>
      <c r="AQ322" s="6">
        <f t="shared" si="78"/>
        <v>0</v>
      </c>
      <c r="AR322" s="163"/>
      <c r="AS322" s="12" t="str">
        <f>IF(S322=""," ",VLOOKUP(C322,'Ceiling - Project impl.'!$A$1:$F$202,6,FALSE))</f>
        <v xml:space="preserve"> </v>
      </c>
      <c r="AT322" s="13">
        <f t="shared" si="79"/>
        <v>0</v>
      </c>
      <c r="AU322" s="182">
        <f t="shared" si="80"/>
        <v>0</v>
      </c>
      <c r="AV322" s="136">
        <f t="shared" si="81"/>
        <v>0</v>
      </c>
      <c r="AW322" s="15">
        <f t="shared" si="82"/>
        <v>0</v>
      </c>
      <c r="AX322" s="183">
        <f t="shared" si="83"/>
        <v>0</v>
      </c>
      <c r="AY322" s="388"/>
      <c r="AZ322" s="388"/>
      <c r="BA322" s="388"/>
    </row>
    <row r="323" spans="1:53" x14ac:dyDescent="0.3">
      <c r="A323" s="71"/>
      <c r="B323" s="11" t="str">
        <f>IF(A323="","",VLOOKUP(A323,'II.Distribution of grant'!$A$6:$E$45,2,FALSE))</f>
        <v/>
      </c>
      <c r="C323" s="11" t="str">
        <f>IF(A323="","",VLOOKUP(A323,'II.Distribution of grant'!$A$6:$E$45,4,FALSE))</f>
        <v/>
      </c>
      <c r="D323" s="11" t="str">
        <f>IF(A323=""," ",VLOOKUP(C323,'Ceiling - Project impl.'!$A$1:$F$202,2,FALSE))</f>
        <v xml:space="preserve"> </v>
      </c>
      <c r="E323" s="6"/>
      <c r="F323" s="6"/>
      <c r="G323" s="6"/>
      <c r="H323" s="12" t="str">
        <f>IF(G323=""," ",VLOOKUP(C323,'Ceiling - Project impl.'!$A$1:$F$202,3,FALSE))</f>
        <v xml:space="preserve"> </v>
      </c>
      <c r="I323" s="13">
        <f t="shared" si="63"/>
        <v>0</v>
      </c>
      <c r="J323" s="14"/>
      <c r="K323" s="6"/>
      <c r="L323" s="12" t="str">
        <f>IF(K323=""," ",VLOOKUP(C323,'Ceiling - Project impl.'!$A$1:$F$202,4,FALSE))</f>
        <v xml:space="preserve"> </v>
      </c>
      <c r="M323" s="13">
        <f t="shared" si="64"/>
        <v>0</v>
      </c>
      <c r="N323" s="14"/>
      <c r="O323" s="6"/>
      <c r="P323" s="12" t="str">
        <f>IF(O323=""," ",VLOOKUP(C323,'Ceiling - Project impl.'!$A$1:$F$202,5,FALSE))</f>
        <v xml:space="preserve"> </v>
      </c>
      <c r="Q323" s="13">
        <f t="shared" si="65"/>
        <v>0</v>
      </c>
      <c r="R323" s="14"/>
      <c r="S323" s="6"/>
      <c r="T323" s="12" t="str">
        <f>IF(S323=""," ",VLOOKUP(C323,'Ceiling - Project impl.'!$A$1:$F$202,6,FALSE))</f>
        <v xml:space="preserve"> </v>
      </c>
      <c r="U323" s="13">
        <f t="shared" si="66"/>
        <v>0</v>
      </c>
      <c r="V323" s="136">
        <f t="shared" si="67"/>
        <v>0</v>
      </c>
      <c r="W323" s="15">
        <f t="shared" si="68"/>
        <v>0</v>
      </c>
      <c r="Y323" s="6">
        <f t="shared" si="69"/>
        <v>0</v>
      </c>
      <c r="Z323" s="163"/>
      <c r="AA323" s="12" t="str">
        <f>IF(G323=""," ",VLOOKUP(C323,'Ceiling - Project impl.'!$A$1:$F$202,3,FALSE))</f>
        <v xml:space="preserve"> </v>
      </c>
      <c r="AB323" s="13">
        <f t="shared" si="70"/>
        <v>0</v>
      </c>
      <c r="AC323" s="182">
        <f t="shared" si="71"/>
        <v>0</v>
      </c>
      <c r="AD323" s="14"/>
      <c r="AE323" s="6">
        <f t="shared" si="72"/>
        <v>0</v>
      </c>
      <c r="AF323" s="163"/>
      <c r="AG323" s="12" t="str">
        <f>IF(K323=""," ",VLOOKUP(C323,'Ceiling - Project impl.'!$A$1:$F$202,4,FALSE))</f>
        <v xml:space="preserve"> </v>
      </c>
      <c r="AH323" s="13">
        <f t="shared" si="73"/>
        <v>0</v>
      </c>
      <c r="AI323" s="182">
        <f t="shared" si="74"/>
        <v>0</v>
      </c>
      <c r="AJ323" s="14"/>
      <c r="AK323" s="6">
        <f t="shared" si="75"/>
        <v>0</v>
      </c>
      <c r="AL323" s="163"/>
      <c r="AM323" s="12" t="str">
        <f>IF(O323=""," ",VLOOKUP(C323,'Ceiling - Project impl.'!$A$1:$F$202,5,FALSE))</f>
        <v xml:space="preserve"> </v>
      </c>
      <c r="AN323" s="13">
        <f t="shared" si="76"/>
        <v>0</v>
      </c>
      <c r="AO323" s="182">
        <f t="shared" si="77"/>
        <v>0</v>
      </c>
      <c r="AP323" s="14"/>
      <c r="AQ323" s="6">
        <f t="shared" si="78"/>
        <v>0</v>
      </c>
      <c r="AR323" s="163"/>
      <c r="AS323" s="12" t="str">
        <f>IF(S323=""," ",VLOOKUP(C323,'Ceiling - Project impl.'!$A$1:$F$202,6,FALSE))</f>
        <v xml:space="preserve"> </v>
      </c>
      <c r="AT323" s="13">
        <f t="shared" si="79"/>
        <v>0</v>
      </c>
      <c r="AU323" s="182">
        <f t="shared" si="80"/>
        <v>0</v>
      </c>
      <c r="AV323" s="136">
        <f t="shared" si="81"/>
        <v>0</v>
      </c>
      <c r="AW323" s="15">
        <f t="shared" si="82"/>
        <v>0</v>
      </c>
      <c r="AX323" s="183">
        <f t="shared" si="83"/>
        <v>0</v>
      </c>
      <c r="AY323" s="388"/>
      <c r="AZ323" s="388"/>
      <c r="BA323" s="388"/>
    </row>
    <row r="324" spans="1:53" x14ac:dyDescent="0.3">
      <c r="A324" s="71"/>
      <c r="B324" s="11" t="str">
        <f>IF(A324="","",VLOOKUP(A324,'II.Distribution of grant'!$A$6:$E$45,2,FALSE))</f>
        <v/>
      </c>
      <c r="C324" s="11" t="str">
        <f>IF(A324="","",VLOOKUP(A324,'II.Distribution of grant'!$A$6:$E$45,4,FALSE))</f>
        <v/>
      </c>
      <c r="D324" s="11" t="str">
        <f>IF(A324=""," ",VLOOKUP(C324,'Ceiling - Project impl.'!$A$1:$F$202,2,FALSE))</f>
        <v xml:space="preserve"> </v>
      </c>
      <c r="E324" s="6"/>
      <c r="F324" s="6"/>
      <c r="G324" s="6"/>
      <c r="H324" s="12" t="str">
        <f>IF(G324=""," ",VLOOKUP(C324,'Ceiling - Project impl.'!$A$1:$F$202,3,FALSE))</f>
        <v xml:space="preserve"> </v>
      </c>
      <c r="I324" s="13">
        <f t="shared" si="63"/>
        <v>0</v>
      </c>
      <c r="J324" s="14"/>
      <c r="K324" s="6"/>
      <c r="L324" s="12" t="str">
        <f>IF(K324=""," ",VLOOKUP(C324,'Ceiling - Project impl.'!$A$1:$F$202,4,FALSE))</f>
        <v xml:space="preserve"> </v>
      </c>
      <c r="M324" s="13">
        <f t="shared" si="64"/>
        <v>0</v>
      </c>
      <c r="N324" s="14"/>
      <c r="O324" s="6"/>
      <c r="P324" s="12" t="str">
        <f>IF(O324=""," ",VLOOKUP(C324,'Ceiling - Project impl.'!$A$1:$F$202,5,FALSE))</f>
        <v xml:space="preserve"> </v>
      </c>
      <c r="Q324" s="13">
        <f t="shared" si="65"/>
        <v>0</v>
      </c>
      <c r="R324" s="14"/>
      <c r="S324" s="6"/>
      <c r="T324" s="12" t="str">
        <f>IF(S324=""," ",VLOOKUP(C324,'Ceiling - Project impl.'!$A$1:$F$202,6,FALSE))</f>
        <v xml:space="preserve"> </v>
      </c>
      <c r="U324" s="13">
        <f t="shared" si="66"/>
        <v>0</v>
      </c>
      <c r="V324" s="136">
        <f t="shared" si="67"/>
        <v>0</v>
      </c>
      <c r="W324" s="15">
        <f t="shared" si="68"/>
        <v>0</v>
      </c>
      <c r="Y324" s="6">
        <f t="shared" si="69"/>
        <v>0</v>
      </c>
      <c r="Z324" s="163"/>
      <c r="AA324" s="12" t="str">
        <f>IF(G324=""," ",VLOOKUP(C324,'Ceiling - Project impl.'!$A$1:$F$202,3,FALSE))</f>
        <v xml:space="preserve"> </v>
      </c>
      <c r="AB324" s="13">
        <f t="shared" si="70"/>
        <v>0</v>
      </c>
      <c r="AC324" s="182">
        <f t="shared" si="71"/>
        <v>0</v>
      </c>
      <c r="AD324" s="14"/>
      <c r="AE324" s="6">
        <f t="shared" si="72"/>
        <v>0</v>
      </c>
      <c r="AF324" s="163"/>
      <c r="AG324" s="12" t="str">
        <f>IF(K324=""," ",VLOOKUP(C324,'Ceiling - Project impl.'!$A$1:$F$202,4,FALSE))</f>
        <v xml:space="preserve"> </v>
      </c>
      <c r="AH324" s="13">
        <f t="shared" si="73"/>
        <v>0</v>
      </c>
      <c r="AI324" s="182">
        <f t="shared" si="74"/>
        <v>0</v>
      </c>
      <c r="AJ324" s="14"/>
      <c r="AK324" s="6">
        <f t="shared" si="75"/>
        <v>0</v>
      </c>
      <c r="AL324" s="163"/>
      <c r="AM324" s="12" t="str">
        <f>IF(O324=""," ",VLOOKUP(C324,'Ceiling - Project impl.'!$A$1:$F$202,5,FALSE))</f>
        <v xml:space="preserve"> </v>
      </c>
      <c r="AN324" s="13">
        <f t="shared" si="76"/>
        <v>0</v>
      </c>
      <c r="AO324" s="182">
        <f t="shared" si="77"/>
        <v>0</v>
      </c>
      <c r="AP324" s="14"/>
      <c r="AQ324" s="6">
        <f t="shared" si="78"/>
        <v>0</v>
      </c>
      <c r="AR324" s="163"/>
      <c r="AS324" s="12" t="str">
        <f>IF(S324=""," ",VLOOKUP(C324,'Ceiling - Project impl.'!$A$1:$F$202,6,FALSE))</f>
        <v xml:space="preserve"> </v>
      </c>
      <c r="AT324" s="13">
        <f t="shared" si="79"/>
        <v>0</v>
      </c>
      <c r="AU324" s="182">
        <f t="shared" si="80"/>
        <v>0</v>
      </c>
      <c r="AV324" s="136">
        <f t="shared" si="81"/>
        <v>0</v>
      </c>
      <c r="AW324" s="15">
        <f t="shared" si="82"/>
        <v>0</v>
      </c>
      <c r="AX324" s="183">
        <f t="shared" si="83"/>
        <v>0</v>
      </c>
      <c r="AY324" s="388"/>
      <c r="AZ324" s="388"/>
      <c r="BA324" s="388"/>
    </row>
    <row r="325" spans="1:53" x14ac:dyDescent="0.3">
      <c r="A325" s="71"/>
      <c r="B325" s="11" t="str">
        <f>IF(A325="","",VLOOKUP(A325,'II.Distribution of grant'!$A$6:$E$45,2,FALSE))</f>
        <v/>
      </c>
      <c r="C325" s="11" t="str">
        <f>IF(A325="","",VLOOKUP(A325,'II.Distribution of grant'!$A$6:$E$45,4,FALSE))</f>
        <v/>
      </c>
      <c r="D325" s="11" t="str">
        <f>IF(A325=""," ",VLOOKUP(C325,'Ceiling - Project impl.'!$A$1:$F$202,2,FALSE))</f>
        <v xml:space="preserve"> </v>
      </c>
      <c r="E325" s="6"/>
      <c r="F325" s="6"/>
      <c r="G325" s="6"/>
      <c r="H325" s="12" t="str">
        <f>IF(G325=""," ",VLOOKUP(C325,'Ceiling - Project impl.'!$A$1:$F$202,3,FALSE))</f>
        <v xml:space="preserve"> </v>
      </c>
      <c r="I325" s="13">
        <f t="shared" si="63"/>
        <v>0</v>
      </c>
      <c r="J325" s="14"/>
      <c r="K325" s="6"/>
      <c r="L325" s="12" t="str">
        <f>IF(K325=""," ",VLOOKUP(C325,'Ceiling - Project impl.'!$A$1:$F$202,4,FALSE))</f>
        <v xml:space="preserve"> </v>
      </c>
      <c r="M325" s="13">
        <f t="shared" si="64"/>
        <v>0</v>
      </c>
      <c r="N325" s="14"/>
      <c r="O325" s="6"/>
      <c r="P325" s="12" t="str">
        <f>IF(O325=""," ",VLOOKUP(C325,'Ceiling - Project impl.'!$A$1:$F$202,5,FALSE))</f>
        <v xml:space="preserve"> </v>
      </c>
      <c r="Q325" s="13">
        <f t="shared" si="65"/>
        <v>0</v>
      </c>
      <c r="R325" s="14"/>
      <c r="S325" s="6"/>
      <c r="T325" s="12" t="str">
        <f>IF(S325=""," ",VLOOKUP(C325,'Ceiling - Project impl.'!$A$1:$F$202,6,FALSE))</f>
        <v xml:space="preserve"> </v>
      </c>
      <c r="U325" s="13">
        <f t="shared" si="66"/>
        <v>0</v>
      </c>
      <c r="V325" s="136">
        <f t="shared" si="67"/>
        <v>0</v>
      </c>
      <c r="W325" s="15">
        <f t="shared" si="68"/>
        <v>0</v>
      </c>
      <c r="Y325" s="6">
        <f t="shared" si="69"/>
        <v>0</v>
      </c>
      <c r="Z325" s="163"/>
      <c r="AA325" s="12" t="str">
        <f>IF(G325=""," ",VLOOKUP(C325,'Ceiling - Project impl.'!$A$1:$F$202,3,FALSE))</f>
        <v xml:space="preserve"> </v>
      </c>
      <c r="AB325" s="13">
        <f t="shared" si="70"/>
        <v>0</v>
      </c>
      <c r="AC325" s="182">
        <f t="shared" si="71"/>
        <v>0</v>
      </c>
      <c r="AD325" s="14"/>
      <c r="AE325" s="6">
        <f t="shared" si="72"/>
        <v>0</v>
      </c>
      <c r="AF325" s="163"/>
      <c r="AG325" s="12" t="str">
        <f>IF(K325=""," ",VLOOKUP(C325,'Ceiling - Project impl.'!$A$1:$F$202,4,FALSE))</f>
        <v xml:space="preserve"> </v>
      </c>
      <c r="AH325" s="13">
        <f t="shared" si="73"/>
        <v>0</v>
      </c>
      <c r="AI325" s="182">
        <f t="shared" si="74"/>
        <v>0</v>
      </c>
      <c r="AJ325" s="14"/>
      <c r="AK325" s="6">
        <f t="shared" si="75"/>
        <v>0</v>
      </c>
      <c r="AL325" s="163"/>
      <c r="AM325" s="12" t="str">
        <f>IF(O325=""," ",VLOOKUP(C325,'Ceiling - Project impl.'!$A$1:$F$202,5,FALSE))</f>
        <v xml:space="preserve"> </v>
      </c>
      <c r="AN325" s="13">
        <f t="shared" si="76"/>
        <v>0</v>
      </c>
      <c r="AO325" s="182">
        <f t="shared" si="77"/>
        <v>0</v>
      </c>
      <c r="AP325" s="14"/>
      <c r="AQ325" s="6">
        <f t="shared" si="78"/>
        <v>0</v>
      </c>
      <c r="AR325" s="163"/>
      <c r="AS325" s="12" t="str">
        <f>IF(S325=""," ",VLOOKUP(C325,'Ceiling - Project impl.'!$A$1:$F$202,6,FALSE))</f>
        <v xml:space="preserve"> </v>
      </c>
      <c r="AT325" s="13">
        <f t="shared" si="79"/>
        <v>0</v>
      </c>
      <c r="AU325" s="182">
        <f t="shared" si="80"/>
        <v>0</v>
      </c>
      <c r="AV325" s="136">
        <f t="shared" si="81"/>
        <v>0</v>
      </c>
      <c r="AW325" s="15">
        <f t="shared" si="82"/>
        <v>0</v>
      </c>
      <c r="AX325" s="183">
        <f t="shared" si="83"/>
        <v>0</v>
      </c>
      <c r="AY325" s="388"/>
      <c r="AZ325" s="388"/>
      <c r="BA325" s="388"/>
    </row>
    <row r="326" spans="1:53" x14ac:dyDescent="0.3">
      <c r="A326" s="71"/>
      <c r="B326" s="11" t="str">
        <f>IF(A326="","",VLOOKUP(A326,'II.Distribution of grant'!$A$6:$E$45,2,FALSE))</f>
        <v/>
      </c>
      <c r="C326" s="11" t="str">
        <f>IF(A326="","",VLOOKUP(A326,'II.Distribution of grant'!$A$6:$E$45,4,FALSE))</f>
        <v/>
      </c>
      <c r="D326" s="11" t="str">
        <f>IF(A326=""," ",VLOOKUP(C326,'Ceiling - Project impl.'!$A$1:$F$202,2,FALSE))</f>
        <v xml:space="preserve"> </v>
      </c>
      <c r="E326" s="6"/>
      <c r="F326" s="6"/>
      <c r="G326" s="6"/>
      <c r="H326" s="12" t="str">
        <f>IF(G326=""," ",VLOOKUP(C326,'Ceiling - Project impl.'!$A$1:$F$202,3,FALSE))</f>
        <v xml:space="preserve"> </v>
      </c>
      <c r="I326" s="13">
        <f t="shared" si="63"/>
        <v>0</v>
      </c>
      <c r="J326" s="14"/>
      <c r="K326" s="6"/>
      <c r="L326" s="12" t="str">
        <f>IF(K326=""," ",VLOOKUP(C326,'Ceiling - Project impl.'!$A$1:$F$202,4,FALSE))</f>
        <v xml:space="preserve"> </v>
      </c>
      <c r="M326" s="13">
        <f t="shared" si="64"/>
        <v>0</v>
      </c>
      <c r="N326" s="14"/>
      <c r="O326" s="6"/>
      <c r="P326" s="12" t="str">
        <f>IF(O326=""," ",VLOOKUP(C326,'Ceiling - Project impl.'!$A$1:$F$202,5,FALSE))</f>
        <v xml:space="preserve"> </v>
      </c>
      <c r="Q326" s="13">
        <f t="shared" si="65"/>
        <v>0</v>
      </c>
      <c r="R326" s="14"/>
      <c r="S326" s="6"/>
      <c r="T326" s="12" t="str">
        <f>IF(S326=""," ",VLOOKUP(C326,'Ceiling - Project impl.'!$A$1:$F$202,6,FALSE))</f>
        <v xml:space="preserve"> </v>
      </c>
      <c r="U326" s="13">
        <f t="shared" si="66"/>
        <v>0</v>
      </c>
      <c r="V326" s="136">
        <f t="shared" si="67"/>
        <v>0</v>
      </c>
      <c r="W326" s="15">
        <f t="shared" si="68"/>
        <v>0</v>
      </c>
      <c r="Y326" s="6">
        <f t="shared" si="69"/>
        <v>0</v>
      </c>
      <c r="Z326" s="163"/>
      <c r="AA326" s="12" t="str">
        <f>IF(G326=""," ",VLOOKUP(C326,'Ceiling - Project impl.'!$A$1:$F$202,3,FALSE))</f>
        <v xml:space="preserve"> </v>
      </c>
      <c r="AB326" s="13">
        <f t="shared" si="70"/>
        <v>0</v>
      </c>
      <c r="AC326" s="182">
        <f t="shared" si="71"/>
        <v>0</v>
      </c>
      <c r="AD326" s="14"/>
      <c r="AE326" s="6">
        <f t="shared" si="72"/>
        <v>0</v>
      </c>
      <c r="AF326" s="163"/>
      <c r="AG326" s="12" t="str">
        <f>IF(K326=""," ",VLOOKUP(C326,'Ceiling - Project impl.'!$A$1:$F$202,4,FALSE))</f>
        <v xml:space="preserve"> </v>
      </c>
      <c r="AH326" s="13">
        <f t="shared" si="73"/>
        <v>0</v>
      </c>
      <c r="AI326" s="182">
        <f t="shared" si="74"/>
        <v>0</v>
      </c>
      <c r="AJ326" s="14"/>
      <c r="AK326" s="6">
        <f t="shared" si="75"/>
        <v>0</v>
      </c>
      <c r="AL326" s="163"/>
      <c r="AM326" s="12" t="str">
        <f>IF(O326=""," ",VLOOKUP(C326,'Ceiling - Project impl.'!$A$1:$F$202,5,FALSE))</f>
        <v xml:space="preserve"> </v>
      </c>
      <c r="AN326" s="13">
        <f t="shared" si="76"/>
        <v>0</v>
      </c>
      <c r="AO326" s="182">
        <f t="shared" si="77"/>
        <v>0</v>
      </c>
      <c r="AP326" s="14"/>
      <c r="AQ326" s="6">
        <f t="shared" si="78"/>
        <v>0</v>
      </c>
      <c r="AR326" s="163"/>
      <c r="AS326" s="12" t="str">
        <f>IF(S326=""," ",VLOOKUP(C326,'Ceiling - Project impl.'!$A$1:$F$202,6,FALSE))</f>
        <v xml:space="preserve"> </v>
      </c>
      <c r="AT326" s="13">
        <f t="shared" si="79"/>
        <v>0</v>
      </c>
      <c r="AU326" s="182">
        <f t="shared" si="80"/>
        <v>0</v>
      </c>
      <c r="AV326" s="136">
        <f t="shared" si="81"/>
        <v>0</v>
      </c>
      <c r="AW326" s="15">
        <f t="shared" si="82"/>
        <v>0</v>
      </c>
      <c r="AX326" s="183">
        <f t="shared" si="83"/>
        <v>0</v>
      </c>
      <c r="AY326" s="388"/>
      <c r="AZ326" s="388"/>
      <c r="BA326" s="388"/>
    </row>
    <row r="327" spans="1:53" x14ac:dyDescent="0.3">
      <c r="A327" s="71"/>
      <c r="B327" s="11" t="str">
        <f>IF(A327="","",VLOOKUP(A327,'II.Distribution of grant'!$A$6:$E$45,2,FALSE))</f>
        <v/>
      </c>
      <c r="C327" s="11" t="str">
        <f>IF(A327="","",VLOOKUP(A327,'II.Distribution of grant'!$A$6:$E$45,4,FALSE))</f>
        <v/>
      </c>
      <c r="D327" s="11" t="str">
        <f>IF(A327=""," ",VLOOKUP(C327,'Ceiling - Project impl.'!$A$1:$F$202,2,FALSE))</f>
        <v xml:space="preserve"> </v>
      </c>
      <c r="E327" s="6"/>
      <c r="F327" s="6"/>
      <c r="G327" s="6"/>
      <c r="H327" s="12" t="str">
        <f>IF(G327=""," ",VLOOKUP(C327,'Ceiling - Project impl.'!$A$1:$F$202,3,FALSE))</f>
        <v xml:space="preserve"> </v>
      </c>
      <c r="I327" s="13">
        <f t="shared" si="63"/>
        <v>0</v>
      </c>
      <c r="J327" s="14"/>
      <c r="K327" s="6"/>
      <c r="L327" s="12" t="str">
        <f>IF(K327=""," ",VLOOKUP(C327,'Ceiling - Project impl.'!$A$1:$F$202,4,FALSE))</f>
        <v xml:space="preserve"> </v>
      </c>
      <c r="M327" s="13">
        <f t="shared" si="64"/>
        <v>0</v>
      </c>
      <c r="N327" s="14"/>
      <c r="O327" s="6"/>
      <c r="P327" s="12" t="str">
        <f>IF(O327=""," ",VLOOKUP(C327,'Ceiling - Project impl.'!$A$1:$F$202,5,FALSE))</f>
        <v xml:space="preserve"> </v>
      </c>
      <c r="Q327" s="13">
        <f t="shared" si="65"/>
        <v>0</v>
      </c>
      <c r="R327" s="14"/>
      <c r="S327" s="6"/>
      <c r="T327" s="12" t="str">
        <f>IF(S327=""," ",VLOOKUP(C327,'Ceiling - Project impl.'!$A$1:$F$202,6,FALSE))</f>
        <v xml:space="preserve"> </v>
      </c>
      <c r="U327" s="13">
        <f t="shared" si="66"/>
        <v>0</v>
      </c>
      <c r="V327" s="136">
        <f t="shared" si="67"/>
        <v>0</v>
      </c>
      <c r="W327" s="15">
        <f t="shared" si="68"/>
        <v>0</v>
      </c>
      <c r="Y327" s="6">
        <f t="shared" si="69"/>
        <v>0</v>
      </c>
      <c r="Z327" s="163"/>
      <c r="AA327" s="12" t="str">
        <f>IF(G327=""," ",VLOOKUP(C327,'Ceiling - Project impl.'!$A$1:$F$202,3,FALSE))</f>
        <v xml:space="preserve"> </v>
      </c>
      <c r="AB327" s="13">
        <f t="shared" si="70"/>
        <v>0</v>
      </c>
      <c r="AC327" s="182">
        <f t="shared" si="71"/>
        <v>0</v>
      </c>
      <c r="AD327" s="14"/>
      <c r="AE327" s="6">
        <f t="shared" si="72"/>
        <v>0</v>
      </c>
      <c r="AF327" s="163"/>
      <c r="AG327" s="12" t="str">
        <f>IF(K327=""," ",VLOOKUP(C327,'Ceiling - Project impl.'!$A$1:$F$202,4,FALSE))</f>
        <v xml:space="preserve"> </v>
      </c>
      <c r="AH327" s="13">
        <f t="shared" si="73"/>
        <v>0</v>
      </c>
      <c r="AI327" s="182">
        <f t="shared" si="74"/>
        <v>0</v>
      </c>
      <c r="AJ327" s="14"/>
      <c r="AK327" s="6">
        <f t="shared" si="75"/>
        <v>0</v>
      </c>
      <c r="AL327" s="163"/>
      <c r="AM327" s="12" t="str">
        <f>IF(O327=""," ",VLOOKUP(C327,'Ceiling - Project impl.'!$A$1:$F$202,5,FALSE))</f>
        <v xml:space="preserve"> </v>
      </c>
      <c r="AN327" s="13">
        <f t="shared" si="76"/>
        <v>0</v>
      </c>
      <c r="AO327" s="182">
        <f t="shared" si="77"/>
        <v>0</v>
      </c>
      <c r="AP327" s="14"/>
      <c r="AQ327" s="6">
        <f t="shared" si="78"/>
        <v>0</v>
      </c>
      <c r="AR327" s="163"/>
      <c r="AS327" s="12" t="str">
        <f>IF(S327=""," ",VLOOKUP(C327,'Ceiling - Project impl.'!$A$1:$F$202,6,FALSE))</f>
        <v xml:space="preserve"> </v>
      </c>
      <c r="AT327" s="13">
        <f t="shared" si="79"/>
        <v>0</v>
      </c>
      <c r="AU327" s="182">
        <f t="shared" si="80"/>
        <v>0</v>
      </c>
      <c r="AV327" s="136">
        <f t="shared" si="81"/>
        <v>0</v>
      </c>
      <c r="AW327" s="15">
        <f t="shared" si="82"/>
        <v>0</v>
      </c>
      <c r="AX327" s="183">
        <f t="shared" si="83"/>
        <v>0</v>
      </c>
      <c r="AY327" s="388"/>
      <c r="AZ327" s="388"/>
      <c r="BA327" s="388"/>
    </row>
    <row r="328" spans="1:53" x14ac:dyDescent="0.3">
      <c r="A328" s="71"/>
      <c r="B328" s="11" t="str">
        <f>IF(A328="","",VLOOKUP(A328,'II.Distribution of grant'!$A$6:$E$45,2,FALSE))</f>
        <v/>
      </c>
      <c r="C328" s="11" t="str">
        <f>IF(A328="","",VLOOKUP(A328,'II.Distribution of grant'!$A$6:$E$45,4,FALSE))</f>
        <v/>
      </c>
      <c r="D328" s="11" t="str">
        <f>IF(A328=""," ",VLOOKUP(C328,'Ceiling - Project impl.'!$A$1:$F$202,2,FALSE))</f>
        <v xml:space="preserve"> </v>
      </c>
      <c r="E328" s="6"/>
      <c r="F328" s="6"/>
      <c r="G328" s="6"/>
      <c r="H328" s="12" t="str">
        <f>IF(G328=""," ",VLOOKUP(C328,'Ceiling - Project impl.'!$A$1:$F$202,3,FALSE))</f>
        <v xml:space="preserve"> </v>
      </c>
      <c r="I328" s="13">
        <f t="shared" si="63"/>
        <v>0</v>
      </c>
      <c r="J328" s="14"/>
      <c r="K328" s="6"/>
      <c r="L328" s="12" t="str">
        <f>IF(K328=""," ",VLOOKUP(C328,'Ceiling - Project impl.'!$A$1:$F$202,4,FALSE))</f>
        <v xml:space="preserve"> </v>
      </c>
      <c r="M328" s="13">
        <f t="shared" si="64"/>
        <v>0</v>
      </c>
      <c r="N328" s="14"/>
      <c r="O328" s="6"/>
      <c r="P328" s="12" t="str">
        <f>IF(O328=""," ",VLOOKUP(C328,'Ceiling - Project impl.'!$A$1:$F$202,5,FALSE))</f>
        <v xml:space="preserve"> </v>
      </c>
      <c r="Q328" s="13">
        <f t="shared" si="65"/>
        <v>0</v>
      </c>
      <c r="R328" s="14"/>
      <c r="S328" s="6"/>
      <c r="T328" s="12" t="str">
        <f>IF(S328=""," ",VLOOKUP(C328,'Ceiling - Project impl.'!$A$1:$F$202,6,FALSE))</f>
        <v xml:space="preserve"> </v>
      </c>
      <c r="U328" s="13">
        <f t="shared" si="66"/>
        <v>0</v>
      </c>
      <c r="V328" s="136">
        <f t="shared" si="67"/>
        <v>0</v>
      </c>
      <c r="W328" s="15">
        <f t="shared" si="68"/>
        <v>0</v>
      </c>
      <c r="Y328" s="6">
        <f t="shared" si="69"/>
        <v>0</v>
      </c>
      <c r="Z328" s="163"/>
      <c r="AA328" s="12" t="str">
        <f>IF(G328=""," ",VLOOKUP(C328,'Ceiling - Project impl.'!$A$1:$F$202,3,FALSE))</f>
        <v xml:space="preserve"> </v>
      </c>
      <c r="AB328" s="13">
        <f t="shared" si="70"/>
        <v>0</v>
      </c>
      <c r="AC328" s="182">
        <f t="shared" si="71"/>
        <v>0</v>
      </c>
      <c r="AD328" s="14"/>
      <c r="AE328" s="6">
        <f t="shared" si="72"/>
        <v>0</v>
      </c>
      <c r="AF328" s="163"/>
      <c r="AG328" s="12" t="str">
        <f>IF(K328=""," ",VLOOKUP(C328,'Ceiling - Project impl.'!$A$1:$F$202,4,FALSE))</f>
        <v xml:space="preserve"> </v>
      </c>
      <c r="AH328" s="13">
        <f t="shared" si="73"/>
        <v>0</v>
      </c>
      <c r="AI328" s="182">
        <f t="shared" si="74"/>
        <v>0</v>
      </c>
      <c r="AJ328" s="14"/>
      <c r="AK328" s="6">
        <f t="shared" si="75"/>
        <v>0</v>
      </c>
      <c r="AL328" s="163"/>
      <c r="AM328" s="12" t="str">
        <f>IF(O328=""," ",VLOOKUP(C328,'Ceiling - Project impl.'!$A$1:$F$202,5,FALSE))</f>
        <v xml:space="preserve"> </v>
      </c>
      <c r="AN328" s="13">
        <f t="shared" si="76"/>
        <v>0</v>
      </c>
      <c r="AO328" s="182">
        <f t="shared" si="77"/>
        <v>0</v>
      </c>
      <c r="AP328" s="14"/>
      <c r="AQ328" s="6">
        <f t="shared" si="78"/>
        <v>0</v>
      </c>
      <c r="AR328" s="163"/>
      <c r="AS328" s="12" t="str">
        <f>IF(S328=""," ",VLOOKUP(C328,'Ceiling - Project impl.'!$A$1:$F$202,6,FALSE))</f>
        <v xml:space="preserve"> </v>
      </c>
      <c r="AT328" s="13">
        <f t="shared" si="79"/>
        <v>0</v>
      </c>
      <c r="AU328" s="182">
        <f t="shared" si="80"/>
        <v>0</v>
      </c>
      <c r="AV328" s="136">
        <f t="shared" si="81"/>
        <v>0</v>
      </c>
      <c r="AW328" s="15">
        <f t="shared" si="82"/>
        <v>0</v>
      </c>
      <c r="AX328" s="183">
        <f t="shared" si="83"/>
        <v>0</v>
      </c>
      <c r="AY328" s="388"/>
      <c r="AZ328" s="388"/>
      <c r="BA328" s="388"/>
    </row>
    <row r="329" spans="1:53" x14ac:dyDescent="0.3">
      <c r="A329" s="71"/>
      <c r="B329" s="11" t="str">
        <f>IF(A329="","",VLOOKUP(A329,'II.Distribution of grant'!$A$6:$E$45,2,FALSE))</f>
        <v/>
      </c>
      <c r="C329" s="11" t="str">
        <f>IF(A329="","",VLOOKUP(A329,'II.Distribution of grant'!$A$6:$E$45,4,FALSE))</f>
        <v/>
      </c>
      <c r="D329" s="11" t="str">
        <f>IF(A329=""," ",VLOOKUP(C329,'Ceiling - Project impl.'!$A$1:$F$202,2,FALSE))</f>
        <v xml:space="preserve"> </v>
      </c>
      <c r="E329" s="6"/>
      <c r="F329" s="6"/>
      <c r="G329" s="6"/>
      <c r="H329" s="12" t="str">
        <f>IF(G329=""," ",VLOOKUP(C329,'Ceiling - Project impl.'!$A$1:$F$202,3,FALSE))</f>
        <v xml:space="preserve"> </v>
      </c>
      <c r="I329" s="13">
        <f t="shared" si="63"/>
        <v>0</v>
      </c>
      <c r="J329" s="14"/>
      <c r="K329" s="6"/>
      <c r="L329" s="12" t="str">
        <f>IF(K329=""," ",VLOOKUP(C329,'Ceiling - Project impl.'!$A$1:$F$202,4,FALSE))</f>
        <v xml:space="preserve"> </v>
      </c>
      <c r="M329" s="13">
        <f t="shared" si="64"/>
        <v>0</v>
      </c>
      <c r="N329" s="14"/>
      <c r="O329" s="6"/>
      <c r="P329" s="12" t="str">
        <f>IF(O329=""," ",VLOOKUP(C329,'Ceiling - Project impl.'!$A$1:$F$202,5,FALSE))</f>
        <v xml:space="preserve"> </v>
      </c>
      <c r="Q329" s="13">
        <f t="shared" si="65"/>
        <v>0</v>
      </c>
      <c r="R329" s="14"/>
      <c r="S329" s="6"/>
      <c r="T329" s="12" t="str">
        <f>IF(S329=""," ",VLOOKUP(C329,'Ceiling - Project impl.'!$A$1:$F$202,6,FALSE))</f>
        <v xml:space="preserve"> </v>
      </c>
      <c r="U329" s="13">
        <f t="shared" si="66"/>
        <v>0</v>
      </c>
      <c r="V329" s="136">
        <f t="shared" si="67"/>
        <v>0</v>
      </c>
      <c r="W329" s="15">
        <f t="shared" si="68"/>
        <v>0</v>
      </c>
      <c r="Y329" s="6">
        <f t="shared" si="69"/>
        <v>0</v>
      </c>
      <c r="Z329" s="163"/>
      <c r="AA329" s="12" t="str">
        <f>IF(G329=""," ",VLOOKUP(C329,'Ceiling - Project impl.'!$A$1:$F$202,3,FALSE))</f>
        <v xml:space="preserve"> </v>
      </c>
      <c r="AB329" s="13">
        <f t="shared" si="70"/>
        <v>0</v>
      </c>
      <c r="AC329" s="182">
        <f t="shared" si="71"/>
        <v>0</v>
      </c>
      <c r="AD329" s="14"/>
      <c r="AE329" s="6">
        <f t="shared" si="72"/>
        <v>0</v>
      </c>
      <c r="AF329" s="163"/>
      <c r="AG329" s="12" t="str">
        <f>IF(K329=""," ",VLOOKUP(C329,'Ceiling - Project impl.'!$A$1:$F$202,4,FALSE))</f>
        <v xml:space="preserve"> </v>
      </c>
      <c r="AH329" s="13">
        <f t="shared" si="73"/>
        <v>0</v>
      </c>
      <c r="AI329" s="182">
        <f t="shared" si="74"/>
        <v>0</v>
      </c>
      <c r="AJ329" s="14"/>
      <c r="AK329" s="6">
        <f t="shared" si="75"/>
        <v>0</v>
      </c>
      <c r="AL329" s="163"/>
      <c r="AM329" s="12" t="str">
        <f>IF(O329=""," ",VLOOKUP(C329,'Ceiling - Project impl.'!$A$1:$F$202,5,FALSE))</f>
        <v xml:space="preserve"> </v>
      </c>
      <c r="AN329" s="13">
        <f t="shared" si="76"/>
        <v>0</v>
      </c>
      <c r="AO329" s="182">
        <f t="shared" si="77"/>
        <v>0</v>
      </c>
      <c r="AP329" s="14"/>
      <c r="AQ329" s="6">
        <f t="shared" si="78"/>
        <v>0</v>
      </c>
      <c r="AR329" s="163"/>
      <c r="AS329" s="12" t="str">
        <f>IF(S329=""," ",VLOOKUP(C329,'Ceiling - Project impl.'!$A$1:$F$202,6,FALSE))</f>
        <v xml:space="preserve"> </v>
      </c>
      <c r="AT329" s="13">
        <f t="shared" si="79"/>
        <v>0</v>
      </c>
      <c r="AU329" s="182">
        <f t="shared" si="80"/>
        <v>0</v>
      </c>
      <c r="AV329" s="136">
        <f t="shared" si="81"/>
        <v>0</v>
      </c>
      <c r="AW329" s="15">
        <f t="shared" si="82"/>
        <v>0</v>
      </c>
      <c r="AX329" s="183">
        <f t="shared" si="83"/>
        <v>0</v>
      </c>
      <c r="AY329" s="388"/>
      <c r="AZ329" s="388"/>
      <c r="BA329" s="388"/>
    </row>
    <row r="330" spans="1:53" x14ac:dyDescent="0.3">
      <c r="A330" s="71"/>
      <c r="B330" s="11" t="str">
        <f>IF(A330="","",VLOOKUP(A330,'II.Distribution of grant'!$A$6:$E$45,2,FALSE))</f>
        <v/>
      </c>
      <c r="C330" s="11" t="str">
        <f>IF(A330="","",VLOOKUP(A330,'II.Distribution of grant'!$A$6:$E$45,4,FALSE))</f>
        <v/>
      </c>
      <c r="D330" s="11" t="str">
        <f>IF(A330=""," ",VLOOKUP(C330,'Ceiling - Project impl.'!$A$1:$F$202,2,FALSE))</f>
        <v xml:space="preserve"> </v>
      </c>
      <c r="E330" s="6"/>
      <c r="F330" s="6"/>
      <c r="G330" s="6"/>
      <c r="H330" s="12" t="str">
        <f>IF(G330=""," ",VLOOKUP(C330,'Ceiling - Project impl.'!$A$1:$F$202,3,FALSE))</f>
        <v xml:space="preserve"> </v>
      </c>
      <c r="I330" s="13">
        <f t="shared" si="63"/>
        <v>0</v>
      </c>
      <c r="J330" s="14"/>
      <c r="K330" s="6"/>
      <c r="L330" s="12" t="str">
        <f>IF(K330=""," ",VLOOKUP(C330,'Ceiling - Project impl.'!$A$1:$F$202,4,FALSE))</f>
        <v xml:space="preserve"> </v>
      </c>
      <c r="M330" s="13">
        <f t="shared" si="64"/>
        <v>0</v>
      </c>
      <c r="N330" s="14"/>
      <c r="O330" s="6"/>
      <c r="P330" s="12" t="str">
        <f>IF(O330=""," ",VLOOKUP(C330,'Ceiling - Project impl.'!$A$1:$F$202,5,FALSE))</f>
        <v xml:space="preserve"> </v>
      </c>
      <c r="Q330" s="13">
        <f t="shared" si="65"/>
        <v>0</v>
      </c>
      <c r="R330" s="14"/>
      <c r="S330" s="6"/>
      <c r="T330" s="12" t="str">
        <f>IF(S330=""," ",VLOOKUP(C330,'Ceiling - Project impl.'!$A$1:$F$202,6,FALSE))</f>
        <v xml:space="preserve"> </v>
      </c>
      <c r="U330" s="13">
        <f t="shared" si="66"/>
        <v>0</v>
      </c>
      <c r="V330" s="136">
        <f t="shared" si="67"/>
        <v>0</v>
      </c>
      <c r="W330" s="15">
        <f t="shared" si="68"/>
        <v>0</v>
      </c>
      <c r="Y330" s="6">
        <f t="shared" si="69"/>
        <v>0</v>
      </c>
      <c r="Z330" s="163"/>
      <c r="AA330" s="12" t="str">
        <f>IF(G330=""," ",VLOOKUP(C330,'Ceiling - Project impl.'!$A$1:$F$202,3,FALSE))</f>
        <v xml:space="preserve"> </v>
      </c>
      <c r="AB330" s="13">
        <f t="shared" si="70"/>
        <v>0</v>
      </c>
      <c r="AC330" s="182">
        <f t="shared" si="71"/>
        <v>0</v>
      </c>
      <c r="AD330" s="14"/>
      <c r="AE330" s="6">
        <f t="shared" si="72"/>
        <v>0</v>
      </c>
      <c r="AF330" s="163"/>
      <c r="AG330" s="12" t="str">
        <f>IF(K330=""," ",VLOOKUP(C330,'Ceiling - Project impl.'!$A$1:$F$202,4,FALSE))</f>
        <v xml:space="preserve"> </v>
      </c>
      <c r="AH330" s="13">
        <f t="shared" si="73"/>
        <v>0</v>
      </c>
      <c r="AI330" s="182">
        <f t="shared" si="74"/>
        <v>0</v>
      </c>
      <c r="AJ330" s="14"/>
      <c r="AK330" s="6">
        <f t="shared" si="75"/>
        <v>0</v>
      </c>
      <c r="AL330" s="163"/>
      <c r="AM330" s="12" t="str">
        <f>IF(O330=""," ",VLOOKUP(C330,'Ceiling - Project impl.'!$A$1:$F$202,5,FALSE))</f>
        <v xml:space="preserve"> </v>
      </c>
      <c r="AN330" s="13">
        <f t="shared" si="76"/>
        <v>0</v>
      </c>
      <c r="AO330" s="182">
        <f t="shared" si="77"/>
        <v>0</v>
      </c>
      <c r="AP330" s="14"/>
      <c r="AQ330" s="6">
        <f t="shared" si="78"/>
        <v>0</v>
      </c>
      <c r="AR330" s="163"/>
      <c r="AS330" s="12" t="str">
        <f>IF(S330=""," ",VLOOKUP(C330,'Ceiling - Project impl.'!$A$1:$F$202,6,FALSE))</f>
        <v xml:space="preserve"> </v>
      </c>
      <c r="AT330" s="13">
        <f t="shared" si="79"/>
        <v>0</v>
      </c>
      <c r="AU330" s="182">
        <f t="shared" si="80"/>
        <v>0</v>
      </c>
      <c r="AV330" s="136">
        <f t="shared" si="81"/>
        <v>0</v>
      </c>
      <c r="AW330" s="15">
        <f t="shared" si="82"/>
        <v>0</v>
      </c>
      <c r="AX330" s="183">
        <f t="shared" si="83"/>
        <v>0</v>
      </c>
      <c r="AY330" s="388"/>
      <c r="AZ330" s="388"/>
      <c r="BA330" s="388"/>
    </row>
    <row r="331" spans="1:53" x14ac:dyDescent="0.3">
      <c r="A331" s="71"/>
      <c r="B331" s="11" t="str">
        <f>IF(A331="","",VLOOKUP(A331,'II.Distribution of grant'!$A$6:$E$45,2,FALSE))</f>
        <v/>
      </c>
      <c r="C331" s="11" t="str">
        <f>IF(A331="","",VLOOKUP(A331,'II.Distribution of grant'!$A$6:$E$45,4,FALSE))</f>
        <v/>
      </c>
      <c r="D331" s="11" t="str">
        <f>IF(A331=""," ",VLOOKUP(C331,'Ceiling - Project impl.'!$A$1:$F$202,2,FALSE))</f>
        <v xml:space="preserve"> </v>
      </c>
      <c r="E331" s="6"/>
      <c r="F331" s="6"/>
      <c r="G331" s="6"/>
      <c r="H331" s="12" t="str">
        <f>IF(G331=""," ",VLOOKUP(C331,'Ceiling - Project impl.'!$A$1:$F$202,3,FALSE))</f>
        <v xml:space="preserve"> </v>
      </c>
      <c r="I331" s="13">
        <f t="shared" si="63"/>
        <v>0</v>
      </c>
      <c r="J331" s="14"/>
      <c r="K331" s="6"/>
      <c r="L331" s="12" t="str">
        <f>IF(K331=""," ",VLOOKUP(C331,'Ceiling - Project impl.'!$A$1:$F$202,4,FALSE))</f>
        <v xml:space="preserve"> </v>
      </c>
      <c r="M331" s="13">
        <f t="shared" si="64"/>
        <v>0</v>
      </c>
      <c r="N331" s="14"/>
      <c r="O331" s="6"/>
      <c r="P331" s="12" t="str">
        <f>IF(O331=""," ",VLOOKUP(C331,'Ceiling - Project impl.'!$A$1:$F$202,5,FALSE))</f>
        <v xml:space="preserve"> </v>
      </c>
      <c r="Q331" s="13">
        <f t="shared" si="65"/>
        <v>0</v>
      </c>
      <c r="R331" s="14"/>
      <c r="S331" s="6"/>
      <c r="T331" s="12" t="str">
        <f>IF(S331=""," ",VLOOKUP(C331,'Ceiling - Project impl.'!$A$1:$F$202,6,FALSE))</f>
        <v xml:space="preserve"> </v>
      </c>
      <c r="U331" s="13">
        <f t="shared" si="66"/>
        <v>0</v>
      </c>
      <c r="V331" s="136">
        <f t="shared" si="67"/>
        <v>0</v>
      </c>
      <c r="W331" s="15">
        <f t="shared" si="68"/>
        <v>0</v>
      </c>
      <c r="Y331" s="6">
        <f t="shared" si="69"/>
        <v>0</v>
      </c>
      <c r="Z331" s="163"/>
      <c r="AA331" s="12" t="str">
        <f>IF(G331=""," ",VLOOKUP(C331,'Ceiling - Project impl.'!$A$1:$F$202,3,FALSE))</f>
        <v xml:space="preserve"> </v>
      </c>
      <c r="AB331" s="13">
        <f t="shared" si="70"/>
        <v>0</v>
      </c>
      <c r="AC331" s="182">
        <f t="shared" si="71"/>
        <v>0</v>
      </c>
      <c r="AD331" s="14"/>
      <c r="AE331" s="6">
        <f t="shared" si="72"/>
        <v>0</v>
      </c>
      <c r="AF331" s="163"/>
      <c r="AG331" s="12" t="str">
        <f>IF(K331=""," ",VLOOKUP(C331,'Ceiling - Project impl.'!$A$1:$F$202,4,FALSE))</f>
        <v xml:space="preserve"> </v>
      </c>
      <c r="AH331" s="13">
        <f t="shared" si="73"/>
        <v>0</v>
      </c>
      <c r="AI331" s="182">
        <f t="shared" si="74"/>
        <v>0</v>
      </c>
      <c r="AJ331" s="14"/>
      <c r="AK331" s="6">
        <f t="shared" si="75"/>
        <v>0</v>
      </c>
      <c r="AL331" s="163"/>
      <c r="AM331" s="12" t="str">
        <f>IF(O331=""," ",VLOOKUP(C331,'Ceiling - Project impl.'!$A$1:$F$202,5,FALSE))</f>
        <v xml:space="preserve"> </v>
      </c>
      <c r="AN331" s="13">
        <f t="shared" si="76"/>
        <v>0</v>
      </c>
      <c r="AO331" s="182">
        <f t="shared" si="77"/>
        <v>0</v>
      </c>
      <c r="AP331" s="14"/>
      <c r="AQ331" s="6">
        <f t="shared" si="78"/>
        <v>0</v>
      </c>
      <c r="AR331" s="163"/>
      <c r="AS331" s="12" t="str">
        <f>IF(S331=""," ",VLOOKUP(C331,'Ceiling - Project impl.'!$A$1:$F$202,6,FALSE))</f>
        <v xml:space="preserve"> </v>
      </c>
      <c r="AT331" s="13">
        <f t="shared" si="79"/>
        <v>0</v>
      </c>
      <c r="AU331" s="182">
        <f t="shared" si="80"/>
        <v>0</v>
      </c>
      <c r="AV331" s="136">
        <f t="shared" si="81"/>
        <v>0</v>
      </c>
      <c r="AW331" s="15">
        <f t="shared" si="82"/>
        <v>0</v>
      </c>
      <c r="AX331" s="183">
        <f t="shared" si="83"/>
        <v>0</v>
      </c>
      <c r="AY331" s="388"/>
      <c r="AZ331" s="388"/>
      <c r="BA331" s="388"/>
    </row>
    <row r="332" spans="1:53" x14ac:dyDescent="0.3">
      <c r="A332" s="71"/>
      <c r="B332" s="11" t="str">
        <f>IF(A332="","",VLOOKUP(A332,'II.Distribution of grant'!$A$6:$E$45,2,FALSE))</f>
        <v/>
      </c>
      <c r="C332" s="11" t="str">
        <f>IF(A332="","",VLOOKUP(A332,'II.Distribution of grant'!$A$6:$E$45,4,FALSE))</f>
        <v/>
      </c>
      <c r="D332" s="11" t="str">
        <f>IF(A332=""," ",VLOOKUP(C332,'Ceiling - Project impl.'!$A$1:$F$202,2,FALSE))</f>
        <v xml:space="preserve"> </v>
      </c>
      <c r="E332" s="6"/>
      <c r="F332" s="6"/>
      <c r="G332" s="6"/>
      <c r="H332" s="12" t="str">
        <f>IF(G332=""," ",VLOOKUP(C332,'Ceiling - Project impl.'!$A$1:$F$202,3,FALSE))</f>
        <v xml:space="preserve"> </v>
      </c>
      <c r="I332" s="13">
        <f t="shared" si="63"/>
        <v>0</v>
      </c>
      <c r="J332" s="14"/>
      <c r="K332" s="6"/>
      <c r="L332" s="12" t="str">
        <f>IF(K332=""," ",VLOOKUP(C332,'Ceiling - Project impl.'!$A$1:$F$202,4,FALSE))</f>
        <v xml:space="preserve"> </v>
      </c>
      <c r="M332" s="13">
        <f t="shared" si="64"/>
        <v>0</v>
      </c>
      <c r="N332" s="14"/>
      <c r="O332" s="6"/>
      <c r="P332" s="12" t="str">
        <f>IF(O332=""," ",VLOOKUP(C332,'Ceiling - Project impl.'!$A$1:$F$202,5,FALSE))</f>
        <v xml:space="preserve"> </v>
      </c>
      <c r="Q332" s="13">
        <f t="shared" si="65"/>
        <v>0</v>
      </c>
      <c r="R332" s="14"/>
      <c r="S332" s="6"/>
      <c r="T332" s="12" t="str">
        <f>IF(S332=""," ",VLOOKUP(C332,'Ceiling - Project impl.'!$A$1:$F$202,6,FALSE))</f>
        <v xml:space="preserve"> </v>
      </c>
      <c r="U332" s="13">
        <f t="shared" si="66"/>
        <v>0</v>
      </c>
      <c r="V332" s="136">
        <f t="shared" si="67"/>
        <v>0</v>
      </c>
      <c r="W332" s="15">
        <f t="shared" si="68"/>
        <v>0</v>
      </c>
      <c r="Y332" s="6">
        <f t="shared" si="69"/>
        <v>0</v>
      </c>
      <c r="Z332" s="163"/>
      <c r="AA332" s="12" t="str">
        <f>IF(G332=""," ",VLOOKUP(C332,'Ceiling - Project impl.'!$A$1:$F$202,3,FALSE))</f>
        <v xml:space="preserve"> </v>
      </c>
      <c r="AB332" s="13">
        <f t="shared" si="70"/>
        <v>0</v>
      </c>
      <c r="AC332" s="182">
        <f t="shared" si="71"/>
        <v>0</v>
      </c>
      <c r="AD332" s="14"/>
      <c r="AE332" s="6">
        <f t="shared" si="72"/>
        <v>0</v>
      </c>
      <c r="AF332" s="163"/>
      <c r="AG332" s="12" t="str">
        <f>IF(K332=""," ",VLOOKUP(C332,'Ceiling - Project impl.'!$A$1:$F$202,4,FALSE))</f>
        <v xml:space="preserve"> </v>
      </c>
      <c r="AH332" s="13">
        <f t="shared" si="73"/>
        <v>0</v>
      </c>
      <c r="AI332" s="182">
        <f t="shared" si="74"/>
        <v>0</v>
      </c>
      <c r="AJ332" s="14"/>
      <c r="AK332" s="6">
        <f t="shared" si="75"/>
        <v>0</v>
      </c>
      <c r="AL332" s="163"/>
      <c r="AM332" s="12" t="str">
        <f>IF(O332=""," ",VLOOKUP(C332,'Ceiling - Project impl.'!$A$1:$F$202,5,FALSE))</f>
        <v xml:space="preserve"> </v>
      </c>
      <c r="AN332" s="13">
        <f t="shared" si="76"/>
        <v>0</v>
      </c>
      <c r="AO332" s="182">
        <f t="shared" si="77"/>
        <v>0</v>
      </c>
      <c r="AP332" s="14"/>
      <c r="AQ332" s="6">
        <f t="shared" si="78"/>
        <v>0</v>
      </c>
      <c r="AR332" s="163"/>
      <c r="AS332" s="12" t="str">
        <f>IF(S332=""," ",VLOOKUP(C332,'Ceiling - Project impl.'!$A$1:$F$202,6,FALSE))</f>
        <v xml:space="preserve"> </v>
      </c>
      <c r="AT332" s="13">
        <f t="shared" si="79"/>
        <v>0</v>
      </c>
      <c r="AU332" s="182">
        <f t="shared" si="80"/>
        <v>0</v>
      </c>
      <c r="AV332" s="136">
        <f t="shared" si="81"/>
        <v>0</v>
      </c>
      <c r="AW332" s="15">
        <f t="shared" si="82"/>
        <v>0</v>
      </c>
      <c r="AX332" s="183">
        <f t="shared" si="83"/>
        <v>0</v>
      </c>
      <c r="AY332" s="388"/>
      <c r="AZ332" s="388"/>
      <c r="BA332" s="388"/>
    </row>
    <row r="333" spans="1:53" x14ac:dyDescent="0.3">
      <c r="A333" s="71"/>
      <c r="B333" s="11" t="str">
        <f>IF(A333="","",VLOOKUP(A333,'II.Distribution of grant'!$A$6:$E$45,2,FALSE))</f>
        <v/>
      </c>
      <c r="C333" s="11" t="str">
        <f>IF(A333="","",VLOOKUP(A333,'II.Distribution of grant'!$A$6:$E$45,4,FALSE))</f>
        <v/>
      </c>
      <c r="D333" s="11" t="str">
        <f>IF(A333=""," ",VLOOKUP(C333,'Ceiling - Project impl.'!$A$1:$F$202,2,FALSE))</f>
        <v xml:space="preserve"> </v>
      </c>
      <c r="E333" s="6"/>
      <c r="F333" s="6"/>
      <c r="G333" s="6"/>
      <c r="H333" s="12" t="str">
        <f>IF(G333=""," ",VLOOKUP(C333,'Ceiling - Project impl.'!$A$1:$F$202,3,FALSE))</f>
        <v xml:space="preserve"> </v>
      </c>
      <c r="I333" s="13">
        <f t="shared" si="63"/>
        <v>0</v>
      </c>
      <c r="J333" s="14"/>
      <c r="K333" s="6"/>
      <c r="L333" s="12" t="str">
        <f>IF(K333=""," ",VLOOKUP(C333,'Ceiling - Project impl.'!$A$1:$F$202,4,FALSE))</f>
        <v xml:space="preserve"> </v>
      </c>
      <c r="M333" s="13">
        <f t="shared" si="64"/>
        <v>0</v>
      </c>
      <c r="N333" s="14"/>
      <c r="O333" s="6"/>
      <c r="P333" s="12" t="str">
        <f>IF(O333=""," ",VLOOKUP(C333,'Ceiling - Project impl.'!$A$1:$F$202,5,FALSE))</f>
        <v xml:space="preserve"> </v>
      </c>
      <c r="Q333" s="13">
        <f t="shared" si="65"/>
        <v>0</v>
      </c>
      <c r="R333" s="14"/>
      <c r="S333" s="6"/>
      <c r="T333" s="12" t="str">
        <f>IF(S333=""," ",VLOOKUP(C333,'Ceiling - Project impl.'!$A$1:$F$202,6,FALSE))</f>
        <v xml:space="preserve"> </v>
      </c>
      <c r="U333" s="13">
        <f t="shared" si="66"/>
        <v>0</v>
      </c>
      <c r="V333" s="136">
        <f t="shared" si="67"/>
        <v>0</v>
      </c>
      <c r="W333" s="15">
        <f t="shared" si="68"/>
        <v>0</v>
      </c>
      <c r="Y333" s="6">
        <f t="shared" si="69"/>
        <v>0</v>
      </c>
      <c r="Z333" s="163"/>
      <c r="AA333" s="12" t="str">
        <f>IF(G333=""," ",VLOOKUP(C333,'Ceiling - Project impl.'!$A$1:$F$202,3,FALSE))</f>
        <v xml:space="preserve"> </v>
      </c>
      <c r="AB333" s="13">
        <f t="shared" si="70"/>
        <v>0</v>
      </c>
      <c r="AC333" s="182">
        <f t="shared" si="71"/>
        <v>0</v>
      </c>
      <c r="AD333" s="14"/>
      <c r="AE333" s="6">
        <f t="shared" si="72"/>
        <v>0</v>
      </c>
      <c r="AF333" s="163"/>
      <c r="AG333" s="12" t="str">
        <f>IF(K333=""," ",VLOOKUP(C333,'Ceiling - Project impl.'!$A$1:$F$202,4,FALSE))</f>
        <v xml:space="preserve"> </v>
      </c>
      <c r="AH333" s="13">
        <f t="shared" si="73"/>
        <v>0</v>
      </c>
      <c r="AI333" s="182">
        <f t="shared" si="74"/>
        <v>0</v>
      </c>
      <c r="AJ333" s="14"/>
      <c r="AK333" s="6">
        <f t="shared" si="75"/>
        <v>0</v>
      </c>
      <c r="AL333" s="163"/>
      <c r="AM333" s="12" t="str">
        <f>IF(O333=""," ",VLOOKUP(C333,'Ceiling - Project impl.'!$A$1:$F$202,5,FALSE))</f>
        <v xml:space="preserve"> </v>
      </c>
      <c r="AN333" s="13">
        <f t="shared" si="76"/>
        <v>0</v>
      </c>
      <c r="AO333" s="182">
        <f t="shared" si="77"/>
        <v>0</v>
      </c>
      <c r="AP333" s="14"/>
      <c r="AQ333" s="6">
        <f t="shared" si="78"/>
        <v>0</v>
      </c>
      <c r="AR333" s="163"/>
      <c r="AS333" s="12" t="str">
        <f>IF(S333=""," ",VLOOKUP(C333,'Ceiling - Project impl.'!$A$1:$F$202,6,FALSE))</f>
        <v xml:space="preserve"> </v>
      </c>
      <c r="AT333" s="13">
        <f t="shared" si="79"/>
        <v>0</v>
      </c>
      <c r="AU333" s="182">
        <f t="shared" si="80"/>
        <v>0</v>
      </c>
      <c r="AV333" s="136">
        <f t="shared" si="81"/>
        <v>0</v>
      </c>
      <c r="AW333" s="15">
        <f t="shared" si="82"/>
        <v>0</v>
      </c>
      <c r="AX333" s="183">
        <f t="shared" si="83"/>
        <v>0</v>
      </c>
      <c r="AY333" s="388"/>
      <c r="AZ333" s="388"/>
      <c r="BA333" s="388"/>
    </row>
    <row r="334" spans="1:53" x14ac:dyDescent="0.3">
      <c r="A334" s="71"/>
      <c r="B334" s="11" t="str">
        <f>IF(A334="","",VLOOKUP(A334,'II.Distribution of grant'!$A$6:$E$45,2,FALSE))</f>
        <v/>
      </c>
      <c r="C334" s="11" t="str">
        <f>IF(A334="","",VLOOKUP(A334,'II.Distribution of grant'!$A$6:$E$45,4,FALSE))</f>
        <v/>
      </c>
      <c r="D334" s="11" t="str">
        <f>IF(A334=""," ",VLOOKUP(C334,'Ceiling - Project impl.'!$A$1:$F$202,2,FALSE))</f>
        <v xml:space="preserve"> </v>
      </c>
      <c r="E334" s="6"/>
      <c r="F334" s="6"/>
      <c r="G334" s="6"/>
      <c r="H334" s="12" t="str">
        <f>IF(G334=""," ",VLOOKUP(C334,'Ceiling - Project impl.'!$A$1:$F$202,3,FALSE))</f>
        <v xml:space="preserve"> </v>
      </c>
      <c r="I334" s="13">
        <f t="shared" si="63"/>
        <v>0</v>
      </c>
      <c r="J334" s="14"/>
      <c r="K334" s="6"/>
      <c r="L334" s="12" t="str">
        <f>IF(K334=""," ",VLOOKUP(C334,'Ceiling - Project impl.'!$A$1:$F$202,4,FALSE))</f>
        <v xml:space="preserve"> </v>
      </c>
      <c r="M334" s="13">
        <f t="shared" si="64"/>
        <v>0</v>
      </c>
      <c r="N334" s="14"/>
      <c r="O334" s="6"/>
      <c r="P334" s="12" t="str">
        <f>IF(O334=""," ",VLOOKUP(C334,'Ceiling - Project impl.'!$A$1:$F$202,5,FALSE))</f>
        <v xml:space="preserve"> </v>
      </c>
      <c r="Q334" s="13">
        <f t="shared" si="65"/>
        <v>0</v>
      </c>
      <c r="R334" s="14"/>
      <c r="S334" s="6"/>
      <c r="T334" s="12" t="str">
        <f>IF(S334=""," ",VLOOKUP(C334,'Ceiling - Project impl.'!$A$1:$F$202,6,FALSE))</f>
        <v xml:space="preserve"> </v>
      </c>
      <c r="U334" s="13">
        <f t="shared" si="66"/>
        <v>0</v>
      </c>
      <c r="V334" s="136">
        <f t="shared" si="67"/>
        <v>0</v>
      </c>
      <c r="W334" s="15">
        <f t="shared" si="68"/>
        <v>0</v>
      </c>
      <c r="Y334" s="6">
        <f t="shared" si="69"/>
        <v>0</v>
      </c>
      <c r="Z334" s="163"/>
      <c r="AA334" s="12" t="str">
        <f>IF(G334=""," ",VLOOKUP(C334,'Ceiling - Project impl.'!$A$1:$F$202,3,FALSE))</f>
        <v xml:space="preserve"> </v>
      </c>
      <c r="AB334" s="13">
        <f t="shared" si="70"/>
        <v>0</v>
      </c>
      <c r="AC334" s="182">
        <f t="shared" si="71"/>
        <v>0</v>
      </c>
      <c r="AD334" s="14"/>
      <c r="AE334" s="6">
        <f t="shared" si="72"/>
        <v>0</v>
      </c>
      <c r="AF334" s="163"/>
      <c r="AG334" s="12" t="str">
        <f>IF(K334=""," ",VLOOKUP(C334,'Ceiling - Project impl.'!$A$1:$F$202,4,FALSE))</f>
        <v xml:space="preserve"> </v>
      </c>
      <c r="AH334" s="13">
        <f t="shared" si="73"/>
        <v>0</v>
      </c>
      <c r="AI334" s="182">
        <f t="shared" si="74"/>
        <v>0</v>
      </c>
      <c r="AJ334" s="14"/>
      <c r="AK334" s="6">
        <f t="shared" si="75"/>
        <v>0</v>
      </c>
      <c r="AL334" s="163"/>
      <c r="AM334" s="12" t="str">
        <f>IF(O334=""," ",VLOOKUP(C334,'Ceiling - Project impl.'!$A$1:$F$202,5,FALSE))</f>
        <v xml:space="preserve"> </v>
      </c>
      <c r="AN334" s="13">
        <f t="shared" si="76"/>
        <v>0</v>
      </c>
      <c r="AO334" s="182">
        <f t="shared" si="77"/>
        <v>0</v>
      </c>
      <c r="AP334" s="14"/>
      <c r="AQ334" s="6">
        <f t="shared" si="78"/>
        <v>0</v>
      </c>
      <c r="AR334" s="163"/>
      <c r="AS334" s="12" t="str">
        <f>IF(S334=""," ",VLOOKUP(C334,'Ceiling - Project impl.'!$A$1:$F$202,6,FALSE))</f>
        <v xml:space="preserve"> </v>
      </c>
      <c r="AT334" s="13">
        <f t="shared" si="79"/>
        <v>0</v>
      </c>
      <c r="AU334" s="182">
        <f t="shared" si="80"/>
        <v>0</v>
      </c>
      <c r="AV334" s="136">
        <f t="shared" si="81"/>
        <v>0</v>
      </c>
      <c r="AW334" s="15">
        <f t="shared" si="82"/>
        <v>0</v>
      </c>
      <c r="AX334" s="183">
        <f t="shared" si="83"/>
        <v>0</v>
      </c>
      <c r="AY334" s="388"/>
      <c r="AZ334" s="388"/>
      <c r="BA334" s="388"/>
    </row>
    <row r="335" spans="1:53" x14ac:dyDescent="0.3">
      <c r="A335" s="71"/>
      <c r="B335" s="11" t="str">
        <f>IF(A335="","",VLOOKUP(A335,'II.Distribution of grant'!$A$6:$E$45,2,FALSE))</f>
        <v/>
      </c>
      <c r="C335" s="11" t="str">
        <f>IF(A335="","",VLOOKUP(A335,'II.Distribution of grant'!$A$6:$E$45,4,FALSE))</f>
        <v/>
      </c>
      <c r="D335" s="11" t="str">
        <f>IF(A335=""," ",VLOOKUP(C335,'Ceiling - Project impl.'!$A$1:$F$202,2,FALSE))</f>
        <v xml:space="preserve"> </v>
      </c>
      <c r="E335" s="6"/>
      <c r="F335" s="6"/>
      <c r="G335" s="6"/>
      <c r="H335" s="12" t="str">
        <f>IF(G335=""," ",VLOOKUP(C335,'Ceiling - Project impl.'!$A$1:$F$202,3,FALSE))</f>
        <v xml:space="preserve"> </v>
      </c>
      <c r="I335" s="13">
        <f t="shared" si="63"/>
        <v>0</v>
      </c>
      <c r="J335" s="14"/>
      <c r="K335" s="6"/>
      <c r="L335" s="12" t="str">
        <f>IF(K335=""," ",VLOOKUP(C335,'Ceiling - Project impl.'!$A$1:$F$202,4,FALSE))</f>
        <v xml:space="preserve"> </v>
      </c>
      <c r="M335" s="13">
        <f t="shared" si="64"/>
        <v>0</v>
      </c>
      <c r="N335" s="14"/>
      <c r="O335" s="6"/>
      <c r="P335" s="12" t="str">
        <f>IF(O335=""," ",VLOOKUP(C335,'Ceiling - Project impl.'!$A$1:$F$202,5,FALSE))</f>
        <v xml:space="preserve"> </v>
      </c>
      <c r="Q335" s="13">
        <f t="shared" si="65"/>
        <v>0</v>
      </c>
      <c r="R335" s="14"/>
      <c r="S335" s="6"/>
      <c r="T335" s="12" t="str">
        <f>IF(S335=""," ",VLOOKUP(C335,'Ceiling - Project impl.'!$A$1:$F$202,6,FALSE))</f>
        <v xml:space="preserve"> </v>
      </c>
      <c r="U335" s="13">
        <f t="shared" si="66"/>
        <v>0</v>
      </c>
      <c r="V335" s="136">
        <f t="shared" si="67"/>
        <v>0</v>
      </c>
      <c r="W335" s="15">
        <f t="shared" si="68"/>
        <v>0</v>
      </c>
      <c r="Y335" s="6">
        <f t="shared" si="69"/>
        <v>0</v>
      </c>
      <c r="Z335" s="163"/>
      <c r="AA335" s="12" t="str">
        <f>IF(G335=""," ",VLOOKUP(C335,'Ceiling - Project impl.'!$A$1:$F$202,3,FALSE))</f>
        <v xml:space="preserve"> </v>
      </c>
      <c r="AB335" s="13">
        <f t="shared" si="70"/>
        <v>0</v>
      </c>
      <c r="AC335" s="182">
        <f t="shared" si="71"/>
        <v>0</v>
      </c>
      <c r="AD335" s="14"/>
      <c r="AE335" s="6">
        <f t="shared" si="72"/>
        <v>0</v>
      </c>
      <c r="AF335" s="163"/>
      <c r="AG335" s="12" t="str">
        <f>IF(K335=""," ",VLOOKUP(C335,'Ceiling - Project impl.'!$A$1:$F$202,4,FALSE))</f>
        <v xml:space="preserve"> </v>
      </c>
      <c r="AH335" s="13">
        <f t="shared" si="73"/>
        <v>0</v>
      </c>
      <c r="AI335" s="182">
        <f t="shared" si="74"/>
        <v>0</v>
      </c>
      <c r="AJ335" s="14"/>
      <c r="AK335" s="6">
        <f t="shared" si="75"/>
        <v>0</v>
      </c>
      <c r="AL335" s="163"/>
      <c r="AM335" s="12" t="str">
        <f>IF(O335=""," ",VLOOKUP(C335,'Ceiling - Project impl.'!$A$1:$F$202,5,FALSE))</f>
        <v xml:space="preserve"> </v>
      </c>
      <c r="AN335" s="13">
        <f t="shared" si="76"/>
        <v>0</v>
      </c>
      <c r="AO335" s="182">
        <f t="shared" si="77"/>
        <v>0</v>
      </c>
      <c r="AP335" s="14"/>
      <c r="AQ335" s="6">
        <f t="shared" si="78"/>
        <v>0</v>
      </c>
      <c r="AR335" s="163"/>
      <c r="AS335" s="12" t="str">
        <f>IF(S335=""," ",VLOOKUP(C335,'Ceiling - Project impl.'!$A$1:$F$202,6,FALSE))</f>
        <v xml:space="preserve"> </v>
      </c>
      <c r="AT335" s="13">
        <f t="shared" si="79"/>
        <v>0</v>
      </c>
      <c r="AU335" s="182">
        <f t="shared" si="80"/>
        <v>0</v>
      </c>
      <c r="AV335" s="136">
        <f t="shared" si="81"/>
        <v>0</v>
      </c>
      <c r="AW335" s="15">
        <f t="shared" si="82"/>
        <v>0</v>
      </c>
      <c r="AX335" s="183">
        <f t="shared" si="83"/>
        <v>0</v>
      </c>
      <c r="AY335" s="388"/>
      <c r="AZ335" s="388"/>
      <c r="BA335" s="388"/>
    </row>
    <row r="336" spans="1:53" x14ac:dyDescent="0.3">
      <c r="A336" s="71"/>
      <c r="B336" s="11" t="str">
        <f>IF(A336="","",VLOOKUP(A336,'II.Distribution of grant'!$A$6:$E$45,2,FALSE))</f>
        <v/>
      </c>
      <c r="C336" s="11" t="str">
        <f>IF(A336="","",VLOOKUP(A336,'II.Distribution of grant'!$A$6:$E$45,4,FALSE))</f>
        <v/>
      </c>
      <c r="D336" s="11" t="str">
        <f>IF(A336=""," ",VLOOKUP(C336,'Ceiling - Project impl.'!$A$1:$F$202,2,FALSE))</f>
        <v xml:space="preserve"> </v>
      </c>
      <c r="E336" s="6"/>
      <c r="F336" s="6"/>
      <c r="G336" s="6"/>
      <c r="H336" s="12" t="str">
        <f>IF(G336=""," ",VLOOKUP(C336,'Ceiling - Project impl.'!$A$1:$F$202,3,FALSE))</f>
        <v xml:space="preserve"> </v>
      </c>
      <c r="I336" s="13">
        <f t="shared" si="63"/>
        <v>0</v>
      </c>
      <c r="J336" s="14"/>
      <c r="K336" s="6"/>
      <c r="L336" s="12" t="str">
        <f>IF(K336=""," ",VLOOKUP(C336,'Ceiling - Project impl.'!$A$1:$F$202,4,FALSE))</f>
        <v xml:space="preserve"> </v>
      </c>
      <c r="M336" s="13">
        <f t="shared" si="64"/>
        <v>0</v>
      </c>
      <c r="N336" s="14"/>
      <c r="O336" s="6"/>
      <c r="P336" s="12" t="str">
        <f>IF(O336=""," ",VLOOKUP(C336,'Ceiling - Project impl.'!$A$1:$F$202,5,FALSE))</f>
        <v xml:space="preserve"> </v>
      </c>
      <c r="Q336" s="13">
        <f t="shared" si="65"/>
        <v>0</v>
      </c>
      <c r="R336" s="14"/>
      <c r="S336" s="6"/>
      <c r="T336" s="12" t="str">
        <f>IF(S336=""," ",VLOOKUP(C336,'Ceiling - Project impl.'!$A$1:$F$202,6,FALSE))</f>
        <v xml:space="preserve"> </v>
      </c>
      <c r="U336" s="13">
        <f t="shared" si="66"/>
        <v>0</v>
      </c>
      <c r="V336" s="136">
        <f t="shared" si="67"/>
        <v>0</v>
      </c>
      <c r="W336" s="15">
        <f t="shared" si="68"/>
        <v>0</v>
      </c>
      <c r="Y336" s="6">
        <f t="shared" si="69"/>
        <v>0</v>
      </c>
      <c r="Z336" s="163"/>
      <c r="AA336" s="12" t="str">
        <f>IF(G336=""," ",VLOOKUP(C336,'Ceiling - Project impl.'!$A$1:$F$202,3,FALSE))</f>
        <v xml:space="preserve"> </v>
      </c>
      <c r="AB336" s="13">
        <f t="shared" si="70"/>
        <v>0</v>
      </c>
      <c r="AC336" s="182">
        <f t="shared" si="71"/>
        <v>0</v>
      </c>
      <c r="AD336" s="14"/>
      <c r="AE336" s="6">
        <f t="shared" si="72"/>
        <v>0</v>
      </c>
      <c r="AF336" s="163"/>
      <c r="AG336" s="12" t="str">
        <f>IF(K336=""," ",VLOOKUP(C336,'Ceiling - Project impl.'!$A$1:$F$202,4,FALSE))</f>
        <v xml:space="preserve"> </v>
      </c>
      <c r="AH336" s="13">
        <f t="shared" si="73"/>
        <v>0</v>
      </c>
      <c r="AI336" s="182">
        <f t="shared" si="74"/>
        <v>0</v>
      </c>
      <c r="AJ336" s="14"/>
      <c r="AK336" s="6">
        <f t="shared" si="75"/>
        <v>0</v>
      </c>
      <c r="AL336" s="163"/>
      <c r="AM336" s="12" t="str">
        <f>IF(O336=""," ",VLOOKUP(C336,'Ceiling - Project impl.'!$A$1:$F$202,5,FALSE))</f>
        <v xml:space="preserve"> </v>
      </c>
      <c r="AN336" s="13">
        <f t="shared" si="76"/>
        <v>0</v>
      </c>
      <c r="AO336" s="182">
        <f t="shared" si="77"/>
        <v>0</v>
      </c>
      <c r="AP336" s="14"/>
      <c r="AQ336" s="6">
        <f t="shared" si="78"/>
        <v>0</v>
      </c>
      <c r="AR336" s="163"/>
      <c r="AS336" s="12" t="str">
        <f>IF(S336=""," ",VLOOKUP(C336,'Ceiling - Project impl.'!$A$1:$F$202,6,FALSE))</f>
        <v xml:space="preserve"> </v>
      </c>
      <c r="AT336" s="13">
        <f t="shared" si="79"/>
        <v>0</v>
      </c>
      <c r="AU336" s="182">
        <f t="shared" si="80"/>
        <v>0</v>
      </c>
      <c r="AV336" s="136">
        <f t="shared" si="81"/>
        <v>0</v>
      </c>
      <c r="AW336" s="15">
        <f t="shared" si="82"/>
        <v>0</v>
      </c>
      <c r="AX336" s="183">
        <f t="shared" si="83"/>
        <v>0</v>
      </c>
      <c r="AY336" s="388"/>
      <c r="AZ336" s="388"/>
      <c r="BA336" s="388"/>
    </row>
    <row r="337" spans="1:53" x14ac:dyDescent="0.3">
      <c r="A337" s="71"/>
      <c r="B337" s="11" t="str">
        <f>IF(A337="","",VLOOKUP(A337,'II.Distribution of grant'!$A$6:$E$45,2,FALSE))</f>
        <v/>
      </c>
      <c r="C337" s="11" t="str">
        <f>IF(A337="","",VLOOKUP(A337,'II.Distribution of grant'!$A$6:$E$45,4,FALSE))</f>
        <v/>
      </c>
      <c r="D337" s="11" t="str">
        <f>IF(A337=""," ",VLOOKUP(C337,'Ceiling - Project impl.'!$A$1:$F$202,2,FALSE))</f>
        <v xml:space="preserve"> </v>
      </c>
      <c r="E337" s="6"/>
      <c r="F337" s="6"/>
      <c r="G337" s="6"/>
      <c r="H337" s="12" t="str">
        <f>IF(G337=""," ",VLOOKUP(C337,'Ceiling - Project impl.'!$A$1:$F$202,3,FALSE))</f>
        <v xml:space="preserve"> </v>
      </c>
      <c r="I337" s="13">
        <f t="shared" si="63"/>
        <v>0</v>
      </c>
      <c r="J337" s="14"/>
      <c r="K337" s="6"/>
      <c r="L337" s="12" t="str">
        <f>IF(K337=""," ",VLOOKUP(C337,'Ceiling - Project impl.'!$A$1:$F$202,4,FALSE))</f>
        <v xml:space="preserve"> </v>
      </c>
      <c r="M337" s="13">
        <f t="shared" si="64"/>
        <v>0</v>
      </c>
      <c r="N337" s="14"/>
      <c r="O337" s="6"/>
      <c r="P337" s="12" t="str">
        <f>IF(O337=""," ",VLOOKUP(C337,'Ceiling - Project impl.'!$A$1:$F$202,5,FALSE))</f>
        <v xml:space="preserve"> </v>
      </c>
      <c r="Q337" s="13">
        <f t="shared" si="65"/>
        <v>0</v>
      </c>
      <c r="R337" s="14"/>
      <c r="S337" s="6"/>
      <c r="T337" s="12" t="str">
        <f>IF(S337=""," ",VLOOKUP(C337,'Ceiling - Project impl.'!$A$1:$F$202,6,FALSE))</f>
        <v xml:space="preserve"> </v>
      </c>
      <c r="U337" s="13">
        <f t="shared" si="66"/>
        <v>0</v>
      </c>
      <c r="V337" s="136">
        <f t="shared" si="67"/>
        <v>0</v>
      </c>
      <c r="W337" s="15">
        <f t="shared" si="68"/>
        <v>0</v>
      </c>
      <c r="Y337" s="6">
        <f t="shared" si="69"/>
        <v>0</v>
      </c>
      <c r="Z337" s="163"/>
      <c r="AA337" s="12" t="str">
        <f>IF(G337=""," ",VLOOKUP(C337,'Ceiling - Project impl.'!$A$1:$F$202,3,FALSE))</f>
        <v xml:space="preserve"> </v>
      </c>
      <c r="AB337" s="13">
        <f t="shared" si="70"/>
        <v>0</v>
      </c>
      <c r="AC337" s="182">
        <f t="shared" si="71"/>
        <v>0</v>
      </c>
      <c r="AD337" s="14"/>
      <c r="AE337" s="6">
        <f t="shared" si="72"/>
        <v>0</v>
      </c>
      <c r="AF337" s="163"/>
      <c r="AG337" s="12" t="str">
        <f>IF(K337=""," ",VLOOKUP(C337,'Ceiling - Project impl.'!$A$1:$F$202,4,FALSE))</f>
        <v xml:space="preserve"> </v>
      </c>
      <c r="AH337" s="13">
        <f t="shared" si="73"/>
        <v>0</v>
      </c>
      <c r="AI337" s="182">
        <f t="shared" si="74"/>
        <v>0</v>
      </c>
      <c r="AJ337" s="14"/>
      <c r="AK337" s="6">
        <f t="shared" si="75"/>
        <v>0</v>
      </c>
      <c r="AL337" s="163"/>
      <c r="AM337" s="12" t="str">
        <f>IF(O337=""," ",VLOOKUP(C337,'Ceiling - Project impl.'!$A$1:$F$202,5,FALSE))</f>
        <v xml:space="preserve"> </v>
      </c>
      <c r="AN337" s="13">
        <f t="shared" si="76"/>
        <v>0</v>
      </c>
      <c r="AO337" s="182">
        <f t="shared" si="77"/>
        <v>0</v>
      </c>
      <c r="AP337" s="14"/>
      <c r="AQ337" s="6">
        <f t="shared" si="78"/>
        <v>0</v>
      </c>
      <c r="AR337" s="163"/>
      <c r="AS337" s="12" t="str">
        <f>IF(S337=""," ",VLOOKUP(C337,'Ceiling - Project impl.'!$A$1:$F$202,6,FALSE))</f>
        <v xml:space="preserve"> </v>
      </c>
      <c r="AT337" s="13">
        <f t="shared" si="79"/>
        <v>0</v>
      </c>
      <c r="AU337" s="182">
        <f t="shared" si="80"/>
        <v>0</v>
      </c>
      <c r="AV337" s="136">
        <f t="shared" si="81"/>
        <v>0</v>
      </c>
      <c r="AW337" s="15">
        <f t="shared" si="82"/>
        <v>0</v>
      </c>
      <c r="AX337" s="183">
        <f t="shared" si="83"/>
        <v>0</v>
      </c>
      <c r="AY337" s="388"/>
      <c r="AZ337" s="388"/>
      <c r="BA337" s="388"/>
    </row>
    <row r="338" spans="1:53" x14ac:dyDescent="0.3">
      <c r="A338" s="71"/>
      <c r="B338" s="11" t="str">
        <f>IF(A338="","",VLOOKUP(A338,'II.Distribution of grant'!$A$6:$E$45,2,FALSE))</f>
        <v/>
      </c>
      <c r="C338" s="11" t="str">
        <f>IF(A338="","",VLOOKUP(A338,'II.Distribution of grant'!$A$6:$E$45,4,FALSE))</f>
        <v/>
      </c>
      <c r="D338" s="11" t="str">
        <f>IF(A338=""," ",VLOOKUP(C338,'Ceiling - Project impl.'!$A$1:$F$202,2,FALSE))</f>
        <v xml:space="preserve"> </v>
      </c>
      <c r="E338" s="6"/>
      <c r="F338" s="6"/>
      <c r="G338" s="6"/>
      <c r="H338" s="12" t="str">
        <f>IF(G338=""," ",VLOOKUP(C338,'Ceiling - Project impl.'!$A$1:$F$202,3,FALSE))</f>
        <v xml:space="preserve"> </v>
      </c>
      <c r="I338" s="13">
        <f t="shared" si="63"/>
        <v>0</v>
      </c>
      <c r="J338" s="14"/>
      <c r="K338" s="6"/>
      <c r="L338" s="12" t="str">
        <f>IF(K338=""," ",VLOOKUP(C338,'Ceiling - Project impl.'!$A$1:$F$202,4,FALSE))</f>
        <v xml:space="preserve"> </v>
      </c>
      <c r="M338" s="13">
        <f t="shared" si="64"/>
        <v>0</v>
      </c>
      <c r="N338" s="14"/>
      <c r="O338" s="6"/>
      <c r="P338" s="12" t="str">
        <f>IF(O338=""," ",VLOOKUP(C338,'Ceiling - Project impl.'!$A$1:$F$202,5,FALSE))</f>
        <v xml:space="preserve"> </v>
      </c>
      <c r="Q338" s="13">
        <f t="shared" si="65"/>
        <v>0</v>
      </c>
      <c r="R338" s="14"/>
      <c r="S338" s="6"/>
      <c r="T338" s="12" t="str">
        <f>IF(S338=""," ",VLOOKUP(C338,'Ceiling - Project impl.'!$A$1:$F$202,6,FALSE))</f>
        <v xml:space="preserve"> </v>
      </c>
      <c r="U338" s="13">
        <f t="shared" si="66"/>
        <v>0</v>
      </c>
      <c r="V338" s="136">
        <f t="shared" si="67"/>
        <v>0</v>
      </c>
      <c r="W338" s="15">
        <f t="shared" si="68"/>
        <v>0</v>
      </c>
      <c r="Y338" s="6">
        <f t="shared" si="69"/>
        <v>0</v>
      </c>
      <c r="Z338" s="163"/>
      <c r="AA338" s="12" t="str">
        <f>IF(G338=""," ",VLOOKUP(C338,'Ceiling - Project impl.'!$A$1:$F$202,3,FALSE))</f>
        <v xml:space="preserve"> </v>
      </c>
      <c r="AB338" s="13">
        <f t="shared" si="70"/>
        <v>0</v>
      </c>
      <c r="AC338" s="182">
        <f t="shared" si="71"/>
        <v>0</v>
      </c>
      <c r="AD338" s="14"/>
      <c r="AE338" s="6">
        <f t="shared" si="72"/>
        <v>0</v>
      </c>
      <c r="AF338" s="163"/>
      <c r="AG338" s="12" t="str">
        <f>IF(K338=""," ",VLOOKUP(C338,'Ceiling - Project impl.'!$A$1:$F$202,4,FALSE))</f>
        <v xml:space="preserve"> </v>
      </c>
      <c r="AH338" s="13">
        <f t="shared" si="73"/>
        <v>0</v>
      </c>
      <c r="AI338" s="182">
        <f t="shared" si="74"/>
        <v>0</v>
      </c>
      <c r="AJ338" s="14"/>
      <c r="AK338" s="6">
        <f t="shared" si="75"/>
        <v>0</v>
      </c>
      <c r="AL338" s="163"/>
      <c r="AM338" s="12" t="str">
        <f>IF(O338=""," ",VLOOKUP(C338,'Ceiling - Project impl.'!$A$1:$F$202,5,FALSE))</f>
        <v xml:space="preserve"> </v>
      </c>
      <c r="AN338" s="13">
        <f t="shared" si="76"/>
        <v>0</v>
      </c>
      <c r="AO338" s="182">
        <f t="shared" si="77"/>
        <v>0</v>
      </c>
      <c r="AP338" s="14"/>
      <c r="AQ338" s="6">
        <f t="shared" si="78"/>
        <v>0</v>
      </c>
      <c r="AR338" s="163"/>
      <c r="AS338" s="12" t="str">
        <f>IF(S338=""," ",VLOOKUP(C338,'Ceiling - Project impl.'!$A$1:$F$202,6,FALSE))</f>
        <v xml:space="preserve"> </v>
      </c>
      <c r="AT338" s="13">
        <f t="shared" si="79"/>
        <v>0</v>
      </c>
      <c r="AU338" s="182">
        <f t="shared" si="80"/>
        <v>0</v>
      </c>
      <c r="AV338" s="136">
        <f t="shared" si="81"/>
        <v>0</v>
      </c>
      <c r="AW338" s="15">
        <f t="shared" si="82"/>
        <v>0</v>
      </c>
      <c r="AX338" s="183">
        <f t="shared" si="83"/>
        <v>0</v>
      </c>
      <c r="AY338" s="388"/>
      <c r="AZ338" s="388"/>
      <c r="BA338" s="388"/>
    </row>
    <row r="339" spans="1:53" x14ac:dyDescent="0.3">
      <c r="A339" s="71"/>
      <c r="B339" s="11" t="str">
        <f>IF(A339="","",VLOOKUP(A339,'II.Distribution of grant'!$A$6:$E$45,2,FALSE))</f>
        <v/>
      </c>
      <c r="C339" s="11" t="str">
        <f>IF(A339="","",VLOOKUP(A339,'II.Distribution of grant'!$A$6:$E$45,4,FALSE))</f>
        <v/>
      </c>
      <c r="D339" s="11" t="str">
        <f>IF(A339=""," ",VLOOKUP(C339,'Ceiling - Project impl.'!$A$1:$F$202,2,FALSE))</f>
        <v xml:space="preserve"> </v>
      </c>
      <c r="E339" s="6"/>
      <c r="F339" s="6"/>
      <c r="G339" s="6"/>
      <c r="H339" s="12" t="str">
        <f>IF(G339=""," ",VLOOKUP(C339,'Ceiling - Project impl.'!$A$1:$F$202,3,FALSE))</f>
        <v xml:space="preserve"> </v>
      </c>
      <c r="I339" s="13">
        <f t="shared" si="63"/>
        <v>0</v>
      </c>
      <c r="J339" s="14"/>
      <c r="K339" s="6"/>
      <c r="L339" s="12" t="str">
        <f>IF(K339=""," ",VLOOKUP(C339,'Ceiling - Project impl.'!$A$1:$F$202,4,FALSE))</f>
        <v xml:space="preserve"> </v>
      </c>
      <c r="M339" s="13">
        <f t="shared" si="64"/>
        <v>0</v>
      </c>
      <c r="N339" s="14"/>
      <c r="O339" s="6"/>
      <c r="P339" s="12" t="str">
        <f>IF(O339=""," ",VLOOKUP(C339,'Ceiling - Project impl.'!$A$1:$F$202,5,FALSE))</f>
        <v xml:space="preserve"> </v>
      </c>
      <c r="Q339" s="13">
        <f t="shared" si="65"/>
        <v>0</v>
      </c>
      <c r="R339" s="14"/>
      <c r="S339" s="6"/>
      <c r="T339" s="12" t="str">
        <f>IF(S339=""," ",VLOOKUP(C339,'Ceiling - Project impl.'!$A$1:$F$202,6,FALSE))</f>
        <v xml:space="preserve"> </v>
      </c>
      <c r="U339" s="13">
        <f t="shared" si="66"/>
        <v>0</v>
      </c>
      <c r="V339" s="136">
        <f t="shared" si="67"/>
        <v>0</v>
      </c>
      <c r="W339" s="15">
        <f t="shared" si="68"/>
        <v>0</v>
      </c>
      <c r="Y339" s="6">
        <f t="shared" si="69"/>
        <v>0</v>
      </c>
      <c r="Z339" s="163"/>
      <c r="AA339" s="12" t="str">
        <f>IF(G339=""," ",VLOOKUP(C339,'Ceiling - Project impl.'!$A$1:$F$202,3,FALSE))</f>
        <v xml:space="preserve"> </v>
      </c>
      <c r="AB339" s="13">
        <f t="shared" si="70"/>
        <v>0</v>
      </c>
      <c r="AC339" s="182">
        <f t="shared" si="71"/>
        <v>0</v>
      </c>
      <c r="AD339" s="14"/>
      <c r="AE339" s="6">
        <f t="shared" si="72"/>
        <v>0</v>
      </c>
      <c r="AF339" s="163"/>
      <c r="AG339" s="12" t="str">
        <f>IF(K339=""," ",VLOOKUP(C339,'Ceiling - Project impl.'!$A$1:$F$202,4,FALSE))</f>
        <v xml:space="preserve"> </v>
      </c>
      <c r="AH339" s="13">
        <f t="shared" si="73"/>
        <v>0</v>
      </c>
      <c r="AI339" s="182">
        <f t="shared" si="74"/>
        <v>0</v>
      </c>
      <c r="AJ339" s="14"/>
      <c r="AK339" s="6">
        <f t="shared" si="75"/>
        <v>0</v>
      </c>
      <c r="AL339" s="163"/>
      <c r="AM339" s="12" t="str">
        <f>IF(O339=""," ",VLOOKUP(C339,'Ceiling - Project impl.'!$A$1:$F$202,5,FALSE))</f>
        <v xml:space="preserve"> </v>
      </c>
      <c r="AN339" s="13">
        <f t="shared" si="76"/>
        <v>0</v>
      </c>
      <c r="AO339" s="182">
        <f t="shared" si="77"/>
        <v>0</v>
      </c>
      <c r="AP339" s="14"/>
      <c r="AQ339" s="6">
        <f t="shared" si="78"/>
        <v>0</v>
      </c>
      <c r="AR339" s="163"/>
      <c r="AS339" s="12" t="str">
        <f>IF(S339=""," ",VLOOKUP(C339,'Ceiling - Project impl.'!$A$1:$F$202,6,FALSE))</f>
        <v xml:space="preserve"> </v>
      </c>
      <c r="AT339" s="13">
        <f t="shared" si="79"/>
        <v>0</v>
      </c>
      <c r="AU339" s="182">
        <f t="shared" si="80"/>
        <v>0</v>
      </c>
      <c r="AV339" s="136">
        <f t="shared" si="81"/>
        <v>0</v>
      </c>
      <c r="AW339" s="15">
        <f t="shared" si="82"/>
        <v>0</v>
      </c>
      <c r="AX339" s="183">
        <f t="shared" si="83"/>
        <v>0</v>
      </c>
      <c r="AY339" s="388"/>
      <c r="AZ339" s="388"/>
      <c r="BA339" s="388"/>
    </row>
    <row r="340" spans="1:53" x14ac:dyDescent="0.3">
      <c r="A340" s="71"/>
      <c r="B340" s="11" t="str">
        <f>IF(A340="","",VLOOKUP(A340,'II.Distribution of grant'!$A$6:$E$45,2,FALSE))</f>
        <v/>
      </c>
      <c r="C340" s="11" t="str">
        <f>IF(A340="","",VLOOKUP(A340,'II.Distribution of grant'!$A$6:$E$45,4,FALSE))</f>
        <v/>
      </c>
      <c r="D340" s="11" t="str">
        <f>IF(A340=""," ",VLOOKUP(C340,'Ceiling - Project impl.'!$A$1:$F$202,2,FALSE))</f>
        <v xml:space="preserve"> </v>
      </c>
      <c r="E340" s="6"/>
      <c r="F340" s="6"/>
      <c r="G340" s="6"/>
      <c r="H340" s="12" t="str">
        <f>IF(G340=""," ",VLOOKUP(C340,'Ceiling - Project impl.'!$A$1:$F$202,3,FALSE))</f>
        <v xml:space="preserve"> </v>
      </c>
      <c r="I340" s="13">
        <f t="shared" si="63"/>
        <v>0</v>
      </c>
      <c r="J340" s="14"/>
      <c r="K340" s="6"/>
      <c r="L340" s="12" t="str">
        <f>IF(K340=""," ",VLOOKUP(C340,'Ceiling - Project impl.'!$A$1:$F$202,4,FALSE))</f>
        <v xml:space="preserve"> </v>
      </c>
      <c r="M340" s="13">
        <f t="shared" si="64"/>
        <v>0</v>
      </c>
      <c r="N340" s="14"/>
      <c r="O340" s="6"/>
      <c r="P340" s="12" t="str">
        <f>IF(O340=""," ",VLOOKUP(C340,'Ceiling - Project impl.'!$A$1:$F$202,5,FALSE))</f>
        <v xml:space="preserve"> </v>
      </c>
      <c r="Q340" s="13">
        <f t="shared" si="65"/>
        <v>0</v>
      </c>
      <c r="R340" s="14"/>
      <c r="S340" s="6"/>
      <c r="T340" s="12" t="str">
        <f>IF(S340=""," ",VLOOKUP(C340,'Ceiling - Project impl.'!$A$1:$F$202,6,FALSE))</f>
        <v xml:space="preserve"> </v>
      </c>
      <c r="U340" s="13">
        <f t="shared" si="66"/>
        <v>0</v>
      </c>
      <c r="V340" s="136">
        <f t="shared" si="67"/>
        <v>0</v>
      </c>
      <c r="W340" s="15">
        <f t="shared" si="68"/>
        <v>0</v>
      </c>
      <c r="Y340" s="6">
        <f t="shared" si="69"/>
        <v>0</v>
      </c>
      <c r="Z340" s="163"/>
      <c r="AA340" s="12" t="str">
        <f>IF(G340=""," ",VLOOKUP(C340,'Ceiling - Project impl.'!$A$1:$F$202,3,FALSE))</f>
        <v xml:space="preserve"> </v>
      </c>
      <c r="AB340" s="13">
        <f t="shared" si="70"/>
        <v>0</v>
      </c>
      <c r="AC340" s="182">
        <f t="shared" si="71"/>
        <v>0</v>
      </c>
      <c r="AD340" s="14"/>
      <c r="AE340" s="6">
        <f t="shared" si="72"/>
        <v>0</v>
      </c>
      <c r="AF340" s="163"/>
      <c r="AG340" s="12" t="str">
        <f>IF(K340=""," ",VLOOKUP(C340,'Ceiling - Project impl.'!$A$1:$F$202,4,FALSE))</f>
        <v xml:space="preserve"> </v>
      </c>
      <c r="AH340" s="13">
        <f t="shared" si="73"/>
        <v>0</v>
      </c>
      <c r="AI340" s="182">
        <f t="shared" si="74"/>
        <v>0</v>
      </c>
      <c r="AJ340" s="14"/>
      <c r="AK340" s="6">
        <f t="shared" si="75"/>
        <v>0</v>
      </c>
      <c r="AL340" s="163"/>
      <c r="AM340" s="12" t="str">
        <f>IF(O340=""," ",VLOOKUP(C340,'Ceiling - Project impl.'!$A$1:$F$202,5,FALSE))</f>
        <v xml:space="preserve"> </v>
      </c>
      <c r="AN340" s="13">
        <f t="shared" si="76"/>
        <v>0</v>
      </c>
      <c r="AO340" s="182">
        <f t="shared" si="77"/>
        <v>0</v>
      </c>
      <c r="AP340" s="14"/>
      <c r="AQ340" s="6">
        <f t="shared" si="78"/>
        <v>0</v>
      </c>
      <c r="AR340" s="163"/>
      <c r="AS340" s="12" t="str">
        <f>IF(S340=""," ",VLOOKUP(C340,'Ceiling - Project impl.'!$A$1:$F$202,6,FALSE))</f>
        <v xml:space="preserve"> </v>
      </c>
      <c r="AT340" s="13">
        <f t="shared" si="79"/>
        <v>0</v>
      </c>
      <c r="AU340" s="182">
        <f t="shared" si="80"/>
        <v>0</v>
      </c>
      <c r="AV340" s="136">
        <f t="shared" si="81"/>
        <v>0</v>
      </c>
      <c r="AW340" s="15">
        <f t="shared" si="82"/>
        <v>0</v>
      </c>
      <c r="AX340" s="183">
        <f t="shared" si="83"/>
        <v>0</v>
      </c>
      <c r="AY340" s="388"/>
      <c r="AZ340" s="388"/>
      <c r="BA340" s="388"/>
    </row>
    <row r="341" spans="1:53" x14ac:dyDescent="0.3">
      <c r="A341" s="71"/>
      <c r="B341" s="11" t="str">
        <f>IF(A341="","",VLOOKUP(A341,'II.Distribution of grant'!$A$6:$E$45,2,FALSE))</f>
        <v/>
      </c>
      <c r="C341" s="11" t="str">
        <f>IF(A341="","",VLOOKUP(A341,'II.Distribution of grant'!$A$6:$E$45,4,FALSE))</f>
        <v/>
      </c>
      <c r="D341" s="11" t="str">
        <f>IF(A341=""," ",VLOOKUP(C341,'Ceiling - Project impl.'!$A$1:$F$202,2,FALSE))</f>
        <v xml:space="preserve"> </v>
      </c>
      <c r="E341" s="6"/>
      <c r="F341" s="6"/>
      <c r="G341" s="6"/>
      <c r="H341" s="12" t="str">
        <f>IF(G341=""," ",VLOOKUP(C341,'Ceiling - Project impl.'!$A$1:$F$202,3,FALSE))</f>
        <v xml:space="preserve"> </v>
      </c>
      <c r="I341" s="13">
        <f t="shared" si="63"/>
        <v>0</v>
      </c>
      <c r="J341" s="14"/>
      <c r="K341" s="6"/>
      <c r="L341" s="12" t="str">
        <f>IF(K341=""," ",VLOOKUP(C341,'Ceiling - Project impl.'!$A$1:$F$202,4,FALSE))</f>
        <v xml:space="preserve"> </v>
      </c>
      <c r="M341" s="13">
        <f t="shared" si="64"/>
        <v>0</v>
      </c>
      <c r="N341" s="14"/>
      <c r="O341" s="6"/>
      <c r="P341" s="12" t="str">
        <f>IF(O341=""," ",VLOOKUP(C341,'Ceiling - Project impl.'!$A$1:$F$202,5,FALSE))</f>
        <v xml:space="preserve"> </v>
      </c>
      <c r="Q341" s="13">
        <f t="shared" si="65"/>
        <v>0</v>
      </c>
      <c r="R341" s="14"/>
      <c r="S341" s="6"/>
      <c r="T341" s="12" t="str">
        <f>IF(S341=""," ",VLOOKUP(C341,'Ceiling - Project impl.'!$A$1:$F$202,6,FALSE))</f>
        <v xml:space="preserve"> </v>
      </c>
      <c r="U341" s="13">
        <f t="shared" si="66"/>
        <v>0</v>
      </c>
      <c r="V341" s="136">
        <f t="shared" si="67"/>
        <v>0</v>
      </c>
      <c r="W341" s="15">
        <f t="shared" si="68"/>
        <v>0</v>
      </c>
      <c r="Y341" s="6">
        <f t="shared" si="69"/>
        <v>0</v>
      </c>
      <c r="Z341" s="163"/>
      <c r="AA341" s="12" t="str">
        <f>IF(G341=""," ",VLOOKUP(C341,'Ceiling - Project impl.'!$A$1:$F$202,3,FALSE))</f>
        <v xml:space="preserve"> </v>
      </c>
      <c r="AB341" s="13">
        <f t="shared" si="70"/>
        <v>0</v>
      </c>
      <c r="AC341" s="182">
        <f t="shared" si="71"/>
        <v>0</v>
      </c>
      <c r="AD341" s="14"/>
      <c r="AE341" s="6">
        <f t="shared" si="72"/>
        <v>0</v>
      </c>
      <c r="AF341" s="163"/>
      <c r="AG341" s="12" t="str">
        <f>IF(K341=""," ",VLOOKUP(C341,'Ceiling - Project impl.'!$A$1:$F$202,4,FALSE))</f>
        <v xml:space="preserve"> </v>
      </c>
      <c r="AH341" s="13">
        <f t="shared" si="73"/>
        <v>0</v>
      </c>
      <c r="AI341" s="182">
        <f t="shared" si="74"/>
        <v>0</v>
      </c>
      <c r="AJ341" s="14"/>
      <c r="AK341" s="6">
        <f t="shared" si="75"/>
        <v>0</v>
      </c>
      <c r="AL341" s="163"/>
      <c r="AM341" s="12" t="str">
        <f>IF(O341=""," ",VLOOKUP(C341,'Ceiling - Project impl.'!$A$1:$F$202,5,FALSE))</f>
        <v xml:space="preserve"> </v>
      </c>
      <c r="AN341" s="13">
        <f t="shared" si="76"/>
        <v>0</v>
      </c>
      <c r="AO341" s="182">
        <f t="shared" si="77"/>
        <v>0</v>
      </c>
      <c r="AP341" s="14"/>
      <c r="AQ341" s="6">
        <f t="shared" si="78"/>
        <v>0</v>
      </c>
      <c r="AR341" s="163"/>
      <c r="AS341" s="12" t="str">
        <f>IF(S341=""," ",VLOOKUP(C341,'Ceiling - Project impl.'!$A$1:$F$202,6,FALSE))</f>
        <v xml:space="preserve"> </v>
      </c>
      <c r="AT341" s="13">
        <f t="shared" si="79"/>
        <v>0</v>
      </c>
      <c r="AU341" s="182">
        <f t="shared" si="80"/>
        <v>0</v>
      </c>
      <c r="AV341" s="136">
        <f t="shared" si="81"/>
        <v>0</v>
      </c>
      <c r="AW341" s="15">
        <f t="shared" si="82"/>
        <v>0</v>
      </c>
      <c r="AX341" s="183">
        <f t="shared" si="83"/>
        <v>0</v>
      </c>
      <c r="AY341" s="388"/>
      <c r="AZ341" s="388"/>
      <c r="BA341" s="388"/>
    </row>
    <row r="342" spans="1:53" x14ac:dyDescent="0.3">
      <c r="A342" s="71"/>
      <c r="B342" s="11" t="str">
        <f>IF(A342="","",VLOOKUP(A342,'II.Distribution of grant'!$A$6:$E$45,2,FALSE))</f>
        <v/>
      </c>
      <c r="C342" s="11" t="str">
        <f>IF(A342="","",VLOOKUP(A342,'II.Distribution of grant'!$A$6:$E$45,4,FALSE))</f>
        <v/>
      </c>
      <c r="D342" s="11" t="str">
        <f>IF(A342=""," ",VLOOKUP(C342,'Ceiling - Project impl.'!$A$1:$F$202,2,FALSE))</f>
        <v xml:space="preserve"> </v>
      </c>
      <c r="E342" s="6"/>
      <c r="F342" s="6"/>
      <c r="G342" s="6"/>
      <c r="H342" s="12" t="str">
        <f>IF(G342=""," ",VLOOKUP(C342,'Ceiling - Project impl.'!$A$1:$F$202,3,FALSE))</f>
        <v xml:space="preserve"> </v>
      </c>
      <c r="I342" s="13">
        <f t="shared" si="63"/>
        <v>0</v>
      </c>
      <c r="J342" s="14"/>
      <c r="K342" s="6"/>
      <c r="L342" s="12" t="str">
        <f>IF(K342=""," ",VLOOKUP(C342,'Ceiling - Project impl.'!$A$1:$F$202,4,FALSE))</f>
        <v xml:space="preserve"> </v>
      </c>
      <c r="M342" s="13">
        <f t="shared" si="64"/>
        <v>0</v>
      </c>
      <c r="N342" s="14"/>
      <c r="O342" s="6"/>
      <c r="P342" s="12" t="str">
        <f>IF(O342=""," ",VLOOKUP(C342,'Ceiling - Project impl.'!$A$1:$F$202,5,FALSE))</f>
        <v xml:space="preserve"> </v>
      </c>
      <c r="Q342" s="13">
        <f t="shared" si="65"/>
        <v>0</v>
      </c>
      <c r="R342" s="14"/>
      <c r="S342" s="6"/>
      <c r="T342" s="12" t="str">
        <f>IF(S342=""," ",VLOOKUP(C342,'Ceiling - Project impl.'!$A$1:$F$202,6,FALSE))</f>
        <v xml:space="preserve"> </v>
      </c>
      <c r="U342" s="13">
        <f t="shared" si="66"/>
        <v>0</v>
      </c>
      <c r="V342" s="136">
        <f t="shared" si="67"/>
        <v>0</v>
      </c>
      <c r="W342" s="15">
        <f t="shared" si="68"/>
        <v>0</v>
      </c>
      <c r="Y342" s="6">
        <f t="shared" si="69"/>
        <v>0</v>
      </c>
      <c r="Z342" s="163"/>
      <c r="AA342" s="12" t="str">
        <f>IF(G342=""," ",VLOOKUP(C342,'Ceiling - Project impl.'!$A$1:$F$202,3,FALSE))</f>
        <v xml:space="preserve"> </v>
      </c>
      <c r="AB342" s="13">
        <f t="shared" si="70"/>
        <v>0</v>
      </c>
      <c r="AC342" s="182">
        <f t="shared" si="71"/>
        <v>0</v>
      </c>
      <c r="AD342" s="14"/>
      <c r="AE342" s="6">
        <f t="shared" si="72"/>
        <v>0</v>
      </c>
      <c r="AF342" s="163"/>
      <c r="AG342" s="12" t="str">
        <f>IF(K342=""," ",VLOOKUP(C342,'Ceiling - Project impl.'!$A$1:$F$202,4,FALSE))</f>
        <v xml:space="preserve"> </v>
      </c>
      <c r="AH342" s="13">
        <f t="shared" si="73"/>
        <v>0</v>
      </c>
      <c r="AI342" s="182">
        <f t="shared" si="74"/>
        <v>0</v>
      </c>
      <c r="AJ342" s="14"/>
      <c r="AK342" s="6">
        <f t="shared" si="75"/>
        <v>0</v>
      </c>
      <c r="AL342" s="163"/>
      <c r="AM342" s="12" t="str">
        <f>IF(O342=""," ",VLOOKUP(C342,'Ceiling - Project impl.'!$A$1:$F$202,5,FALSE))</f>
        <v xml:space="preserve"> </v>
      </c>
      <c r="AN342" s="13">
        <f t="shared" si="76"/>
        <v>0</v>
      </c>
      <c r="AO342" s="182">
        <f t="shared" si="77"/>
        <v>0</v>
      </c>
      <c r="AP342" s="14"/>
      <c r="AQ342" s="6">
        <f t="shared" si="78"/>
        <v>0</v>
      </c>
      <c r="AR342" s="163"/>
      <c r="AS342" s="12" t="str">
        <f>IF(S342=""," ",VLOOKUP(C342,'Ceiling - Project impl.'!$A$1:$F$202,6,FALSE))</f>
        <v xml:space="preserve"> </v>
      </c>
      <c r="AT342" s="13">
        <f t="shared" si="79"/>
        <v>0</v>
      </c>
      <c r="AU342" s="182">
        <f t="shared" si="80"/>
        <v>0</v>
      </c>
      <c r="AV342" s="136">
        <f t="shared" si="81"/>
        <v>0</v>
      </c>
      <c r="AW342" s="15">
        <f t="shared" si="82"/>
        <v>0</v>
      </c>
      <c r="AX342" s="183">
        <f t="shared" si="83"/>
        <v>0</v>
      </c>
      <c r="AY342" s="388"/>
      <c r="AZ342" s="388"/>
      <c r="BA342" s="388"/>
    </row>
    <row r="343" spans="1:53" x14ac:dyDescent="0.3">
      <c r="A343" s="71"/>
      <c r="B343" s="11" t="str">
        <f>IF(A343="","",VLOOKUP(A343,'II.Distribution of grant'!$A$6:$E$45,2,FALSE))</f>
        <v/>
      </c>
      <c r="C343" s="11" t="str">
        <f>IF(A343="","",VLOOKUP(A343,'II.Distribution of grant'!$A$6:$E$45,4,FALSE))</f>
        <v/>
      </c>
      <c r="D343" s="11" t="str">
        <f>IF(A343=""," ",VLOOKUP(C343,'Ceiling - Project impl.'!$A$1:$F$202,2,FALSE))</f>
        <v xml:space="preserve"> </v>
      </c>
      <c r="E343" s="6"/>
      <c r="F343" s="6"/>
      <c r="G343" s="6"/>
      <c r="H343" s="12" t="str">
        <f>IF(G343=""," ",VLOOKUP(C343,'Ceiling - Project impl.'!$A$1:$F$202,3,FALSE))</f>
        <v xml:space="preserve"> </v>
      </c>
      <c r="I343" s="13">
        <f t="shared" si="63"/>
        <v>0</v>
      </c>
      <c r="J343" s="14"/>
      <c r="K343" s="6"/>
      <c r="L343" s="12" t="str">
        <f>IF(K343=""," ",VLOOKUP(C343,'Ceiling - Project impl.'!$A$1:$F$202,4,FALSE))</f>
        <v xml:space="preserve"> </v>
      </c>
      <c r="M343" s="13">
        <f t="shared" si="64"/>
        <v>0</v>
      </c>
      <c r="N343" s="14"/>
      <c r="O343" s="6"/>
      <c r="P343" s="12" t="str">
        <f>IF(O343=""," ",VLOOKUP(C343,'Ceiling - Project impl.'!$A$1:$F$202,5,FALSE))</f>
        <v xml:space="preserve"> </v>
      </c>
      <c r="Q343" s="13">
        <f t="shared" si="65"/>
        <v>0</v>
      </c>
      <c r="R343" s="14"/>
      <c r="S343" s="6"/>
      <c r="T343" s="12" t="str">
        <f>IF(S343=""," ",VLOOKUP(C343,'Ceiling - Project impl.'!$A$1:$F$202,6,FALSE))</f>
        <v xml:space="preserve"> </v>
      </c>
      <c r="U343" s="13">
        <f t="shared" si="66"/>
        <v>0</v>
      </c>
      <c r="V343" s="136">
        <f t="shared" si="67"/>
        <v>0</v>
      </c>
      <c r="W343" s="15">
        <f t="shared" si="68"/>
        <v>0</v>
      </c>
      <c r="Y343" s="6">
        <f t="shared" si="69"/>
        <v>0</v>
      </c>
      <c r="Z343" s="163"/>
      <c r="AA343" s="12" t="str">
        <f>IF(G343=""," ",VLOOKUP(C343,'Ceiling - Project impl.'!$A$1:$F$202,3,FALSE))</f>
        <v xml:space="preserve"> </v>
      </c>
      <c r="AB343" s="13">
        <f t="shared" si="70"/>
        <v>0</v>
      </c>
      <c r="AC343" s="182">
        <f t="shared" si="71"/>
        <v>0</v>
      </c>
      <c r="AD343" s="14"/>
      <c r="AE343" s="6">
        <f t="shared" si="72"/>
        <v>0</v>
      </c>
      <c r="AF343" s="163"/>
      <c r="AG343" s="12" t="str">
        <f>IF(K343=""," ",VLOOKUP(C343,'Ceiling - Project impl.'!$A$1:$F$202,4,FALSE))</f>
        <v xml:space="preserve"> </v>
      </c>
      <c r="AH343" s="13">
        <f t="shared" si="73"/>
        <v>0</v>
      </c>
      <c r="AI343" s="182">
        <f t="shared" si="74"/>
        <v>0</v>
      </c>
      <c r="AJ343" s="14"/>
      <c r="AK343" s="6">
        <f t="shared" si="75"/>
        <v>0</v>
      </c>
      <c r="AL343" s="163"/>
      <c r="AM343" s="12" t="str">
        <f>IF(O343=""," ",VLOOKUP(C343,'Ceiling - Project impl.'!$A$1:$F$202,5,FALSE))</f>
        <v xml:space="preserve"> </v>
      </c>
      <c r="AN343" s="13">
        <f t="shared" si="76"/>
        <v>0</v>
      </c>
      <c r="AO343" s="182">
        <f t="shared" si="77"/>
        <v>0</v>
      </c>
      <c r="AP343" s="14"/>
      <c r="AQ343" s="6">
        <f t="shared" si="78"/>
        <v>0</v>
      </c>
      <c r="AR343" s="163"/>
      <c r="AS343" s="12" t="str">
        <f>IF(S343=""," ",VLOOKUP(C343,'Ceiling - Project impl.'!$A$1:$F$202,6,FALSE))</f>
        <v xml:space="preserve"> </v>
      </c>
      <c r="AT343" s="13">
        <f t="shared" si="79"/>
        <v>0</v>
      </c>
      <c r="AU343" s="182">
        <f t="shared" si="80"/>
        <v>0</v>
      </c>
      <c r="AV343" s="136">
        <f t="shared" si="81"/>
        <v>0</v>
      </c>
      <c r="AW343" s="15">
        <f t="shared" si="82"/>
        <v>0</v>
      </c>
      <c r="AX343" s="183">
        <f t="shared" si="83"/>
        <v>0</v>
      </c>
      <c r="AY343" s="388"/>
      <c r="AZ343" s="388"/>
      <c r="BA343" s="388"/>
    </row>
    <row r="344" spans="1:53" x14ac:dyDescent="0.3">
      <c r="A344" s="71"/>
      <c r="B344" s="11" t="str">
        <f>IF(A344="","",VLOOKUP(A344,'II.Distribution of grant'!$A$6:$E$45,2,FALSE))</f>
        <v/>
      </c>
      <c r="C344" s="11" t="str">
        <f>IF(A344="","",VLOOKUP(A344,'II.Distribution of grant'!$A$6:$E$45,4,FALSE))</f>
        <v/>
      </c>
      <c r="D344" s="11" t="str">
        <f>IF(A344=""," ",VLOOKUP(C344,'Ceiling - Project impl.'!$A$1:$F$202,2,FALSE))</f>
        <v xml:space="preserve"> </v>
      </c>
      <c r="E344" s="6"/>
      <c r="F344" s="6"/>
      <c r="G344" s="6"/>
      <c r="H344" s="12" t="str">
        <f>IF(G344=""," ",VLOOKUP(C344,'Ceiling - Project impl.'!$A$1:$F$202,3,FALSE))</f>
        <v xml:space="preserve"> </v>
      </c>
      <c r="I344" s="13">
        <f t="shared" si="63"/>
        <v>0</v>
      </c>
      <c r="J344" s="14"/>
      <c r="K344" s="6"/>
      <c r="L344" s="12" t="str">
        <f>IF(K344=""," ",VLOOKUP(C344,'Ceiling - Project impl.'!$A$1:$F$202,4,FALSE))</f>
        <v xml:space="preserve"> </v>
      </c>
      <c r="M344" s="13">
        <f t="shared" si="64"/>
        <v>0</v>
      </c>
      <c r="N344" s="14"/>
      <c r="O344" s="6"/>
      <c r="P344" s="12" t="str">
        <f>IF(O344=""," ",VLOOKUP(C344,'Ceiling - Project impl.'!$A$1:$F$202,5,FALSE))</f>
        <v xml:space="preserve"> </v>
      </c>
      <c r="Q344" s="13">
        <f t="shared" si="65"/>
        <v>0</v>
      </c>
      <c r="R344" s="14"/>
      <c r="S344" s="6"/>
      <c r="T344" s="12" t="str">
        <f>IF(S344=""," ",VLOOKUP(C344,'Ceiling - Project impl.'!$A$1:$F$202,6,FALSE))</f>
        <v xml:space="preserve"> </v>
      </c>
      <c r="U344" s="13">
        <f t="shared" si="66"/>
        <v>0</v>
      </c>
      <c r="V344" s="136">
        <f t="shared" si="67"/>
        <v>0</v>
      </c>
      <c r="W344" s="15">
        <f t="shared" si="68"/>
        <v>0</v>
      </c>
      <c r="Y344" s="6">
        <f t="shared" si="69"/>
        <v>0</v>
      </c>
      <c r="Z344" s="163"/>
      <c r="AA344" s="12" t="str">
        <f>IF(G344=""," ",VLOOKUP(C344,'Ceiling - Project impl.'!$A$1:$F$202,3,FALSE))</f>
        <v xml:space="preserve"> </v>
      </c>
      <c r="AB344" s="13">
        <f t="shared" si="70"/>
        <v>0</v>
      </c>
      <c r="AC344" s="182">
        <f t="shared" si="71"/>
        <v>0</v>
      </c>
      <c r="AD344" s="14"/>
      <c r="AE344" s="6">
        <f t="shared" si="72"/>
        <v>0</v>
      </c>
      <c r="AF344" s="163"/>
      <c r="AG344" s="12" t="str">
        <f>IF(K344=""," ",VLOOKUP(C344,'Ceiling - Project impl.'!$A$1:$F$202,4,FALSE))</f>
        <v xml:space="preserve"> </v>
      </c>
      <c r="AH344" s="13">
        <f t="shared" si="73"/>
        <v>0</v>
      </c>
      <c r="AI344" s="182">
        <f t="shared" si="74"/>
        <v>0</v>
      </c>
      <c r="AJ344" s="14"/>
      <c r="AK344" s="6">
        <f t="shared" si="75"/>
        <v>0</v>
      </c>
      <c r="AL344" s="163"/>
      <c r="AM344" s="12" t="str">
        <f>IF(O344=""," ",VLOOKUP(C344,'Ceiling - Project impl.'!$A$1:$F$202,5,FALSE))</f>
        <v xml:space="preserve"> </v>
      </c>
      <c r="AN344" s="13">
        <f t="shared" si="76"/>
        <v>0</v>
      </c>
      <c r="AO344" s="182">
        <f t="shared" si="77"/>
        <v>0</v>
      </c>
      <c r="AP344" s="14"/>
      <c r="AQ344" s="6">
        <f t="shared" si="78"/>
        <v>0</v>
      </c>
      <c r="AR344" s="163"/>
      <c r="AS344" s="12" t="str">
        <f>IF(S344=""," ",VLOOKUP(C344,'Ceiling - Project impl.'!$A$1:$F$202,6,FALSE))</f>
        <v xml:space="preserve"> </v>
      </c>
      <c r="AT344" s="13">
        <f t="shared" si="79"/>
        <v>0</v>
      </c>
      <c r="AU344" s="182">
        <f t="shared" si="80"/>
        <v>0</v>
      </c>
      <c r="AV344" s="136">
        <f t="shared" si="81"/>
        <v>0</v>
      </c>
      <c r="AW344" s="15">
        <f t="shared" si="82"/>
        <v>0</v>
      </c>
      <c r="AX344" s="183">
        <f t="shared" si="83"/>
        <v>0</v>
      </c>
      <c r="AY344" s="388"/>
      <c r="AZ344" s="388"/>
      <c r="BA344" s="388"/>
    </row>
    <row r="345" spans="1:53" x14ac:dyDescent="0.3">
      <c r="A345" s="71"/>
      <c r="B345" s="11" t="str">
        <f>IF(A345="","",VLOOKUP(A345,'II.Distribution of grant'!$A$6:$E$45,2,FALSE))</f>
        <v/>
      </c>
      <c r="C345" s="11" t="str">
        <f>IF(A345="","",VLOOKUP(A345,'II.Distribution of grant'!$A$6:$E$45,4,FALSE))</f>
        <v/>
      </c>
      <c r="D345" s="11" t="str">
        <f>IF(A345=""," ",VLOOKUP(C345,'Ceiling - Project impl.'!$A$1:$F$202,2,FALSE))</f>
        <v xml:space="preserve"> </v>
      </c>
      <c r="E345" s="6"/>
      <c r="F345" s="6"/>
      <c r="G345" s="6"/>
      <c r="H345" s="12" t="str">
        <f>IF(G345=""," ",VLOOKUP(C345,'Ceiling - Project impl.'!$A$1:$F$202,3,FALSE))</f>
        <v xml:space="preserve"> </v>
      </c>
      <c r="I345" s="13">
        <f t="shared" si="63"/>
        <v>0</v>
      </c>
      <c r="J345" s="14"/>
      <c r="K345" s="6"/>
      <c r="L345" s="12" t="str">
        <f>IF(K345=""," ",VLOOKUP(C345,'Ceiling - Project impl.'!$A$1:$F$202,4,FALSE))</f>
        <v xml:space="preserve"> </v>
      </c>
      <c r="M345" s="13">
        <f t="shared" si="64"/>
        <v>0</v>
      </c>
      <c r="N345" s="14"/>
      <c r="O345" s="6"/>
      <c r="P345" s="12" t="str">
        <f>IF(O345=""," ",VLOOKUP(C345,'Ceiling - Project impl.'!$A$1:$F$202,5,FALSE))</f>
        <v xml:space="preserve"> </v>
      </c>
      <c r="Q345" s="13">
        <f t="shared" si="65"/>
        <v>0</v>
      </c>
      <c r="R345" s="14"/>
      <c r="S345" s="6"/>
      <c r="T345" s="12" t="str">
        <f>IF(S345=""," ",VLOOKUP(C345,'Ceiling - Project impl.'!$A$1:$F$202,6,FALSE))</f>
        <v xml:space="preserve"> </v>
      </c>
      <c r="U345" s="13">
        <f t="shared" si="66"/>
        <v>0</v>
      </c>
      <c r="V345" s="136">
        <f t="shared" si="67"/>
        <v>0</v>
      </c>
      <c r="W345" s="15">
        <f t="shared" si="68"/>
        <v>0</v>
      </c>
      <c r="Y345" s="6">
        <f t="shared" si="69"/>
        <v>0</v>
      </c>
      <c r="Z345" s="163"/>
      <c r="AA345" s="12" t="str">
        <f>IF(G345=""," ",VLOOKUP(C345,'Ceiling - Project impl.'!$A$1:$F$202,3,FALSE))</f>
        <v xml:space="preserve"> </v>
      </c>
      <c r="AB345" s="13">
        <f t="shared" si="70"/>
        <v>0</v>
      </c>
      <c r="AC345" s="182">
        <f t="shared" si="71"/>
        <v>0</v>
      </c>
      <c r="AD345" s="14"/>
      <c r="AE345" s="6">
        <f t="shared" si="72"/>
        <v>0</v>
      </c>
      <c r="AF345" s="163"/>
      <c r="AG345" s="12" t="str">
        <f>IF(K345=""," ",VLOOKUP(C345,'Ceiling - Project impl.'!$A$1:$F$202,4,FALSE))</f>
        <v xml:space="preserve"> </v>
      </c>
      <c r="AH345" s="13">
        <f t="shared" si="73"/>
        <v>0</v>
      </c>
      <c r="AI345" s="182">
        <f t="shared" si="74"/>
        <v>0</v>
      </c>
      <c r="AJ345" s="14"/>
      <c r="AK345" s="6">
        <f t="shared" si="75"/>
        <v>0</v>
      </c>
      <c r="AL345" s="163"/>
      <c r="AM345" s="12" t="str">
        <f>IF(O345=""," ",VLOOKUP(C345,'Ceiling - Project impl.'!$A$1:$F$202,5,FALSE))</f>
        <v xml:space="preserve"> </v>
      </c>
      <c r="AN345" s="13">
        <f t="shared" si="76"/>
        <v>0</v>
      </c>
      <c r="AO345" s="182">
        <f t="shared" si="77"/>
        <v>0</v>
      </c>
      <c r="AP345" s="14"/>
      <c r="AQ345" s="6">
        <f t="shared" si="78"/>
        <v>0</v>
      </c>
      <c r="AR345" s="163"/>
      <c r="AS345" s="12" t="str">
        <f>IF(S345=""," ",VLOOKUP(C345,'Ceiling - Project impl.'!$A$1:$F$202,6,FALSE))</f>
        <v xml:space="preserve"> </v>
      </c>
      <c r="AT345" s="13">
        <f t="shared" si="79"/>
        <v>0</v>
      </c>
      <c r="AU345" s="182">
        <f t="shared" si="80"/>
        <v>0</v>
      </c>
      <c r="AV345" s="136">
        <f t="shared" si="81"/>
        <v>0</v>
      </c>
      <c r="AW345" s="15">
        <f t="shared" si="82"/>
        <v>0</v>
      </c>
      <c r="AX345" s="183">
        <f t="shared" si="83"/>
        <v>0</v>
      </c>
      <c r="AY345" s="388"/>
      <c r="AZ345" s="388"/>
      <c r="BA345" s="388"/>
    </row>
    <row r="346" spans="1:53" x14ac:dyDescent="0.3">
      <c r="A346" s="71"/>
      <c r="B346" s="11" t="str">
        <f>IF(A346="","",VLOOKUP(A346,'II.Distribution of grant'!$A$6:$E$45,2,FALSE))</f>
        <v/>
      </c>
      <c r="C346" s="11" t="str">
        <f>IF(A346="","",VLOOKUP(A346,'II.Distribution of grant'!$A$6:$E$45,4,FALSE))</f>
        <v/>
      </c>
      <c r="D346" s="11" t="str">
        <f>IF(A346=""," ",VLOOKUP(C346,'Ceiling - Project impl.'!$A$1:$F$202,2,FALSE))</f>
        <v xml:space="preserve"> </v>
      </c>
      <c r="E346" s="6"/>
      <c r="F346" s="6"/>
      <c r="G346" s="6"/>
      <c r="H346" s="12" t="str">
        <f>IF(G346=""," ",VLOOKUP(C346,'Ceiling - Project impl.'!$A$1:$F$202,3,FALSE))</f>
        <v xml:space="preserve"> </v>
      </c>
      <c r="I346" s="13">
        <f t="shared" si="63"/>
        <v>0</v>
      </c>
      <c r="J346" s="14"/>
      <c r="K346" s="6"/>
      <c r="L346" s="12" t="str">
        <f>IF(K346=""," ",VLOOKUP(C346,'Ceiling - Project impl.'!$A$1:$F$202,4,FALSE))</f>
        <v xml:space="preserve"> </v>
      </c>
      <c r="M346" s="13">
        <f t="shared" si="64"/>
        <v>0</v>
      </c>
      <c r="N346" s="14"/>
      <c r="O346" s="6"/>
      <c r="P346" s="12" t="str">
        <f>IF(O346=""," ",VLOOKUP(C346,'Ceiling - Project impl.'!$A$1:$F$202,5,FALSE))</f>
        <v xml:space="preserve"> </v>
      </c>
      <c r="Q346" s="13">
        <f t="shared" si="65"/>
        <v>0</v>
      </c>
      <c r="R346" s="14"/>
      <c r="S346" s="6"/>
      <c r="T346" s="12" t="str">
        <f>IF(S346=""," ",VLOOKUP(C346,'Ceiling - Project impl.'!$A$1:$F$202,6,FALSE))</f>
        <v xml:space="preserve"> </v>
      </c>
      <c r="U346" s="13">
        <f t="shared" si="66"/>
        <v>0</v>
      </c>
      <c r="V346" s="136">
        <f t="shared" si="67"/>
        <v>0</v>
      </c>
      <c r="W346" s="15">
        <f t="shared" si="68"/>
        <v>0</v>
      </c>
      <c r="Y346" s="6">
        <f t="shared" si="69"/>
        <v>0</v>
      </c>
      <c r="Z346" s="163"/>
      <c r="AA346" s="12" t="str">
        <f>IF(G346=""," ",VLOOKUP(C346,'Ceiling - Project impl.'!$A$1:$F$202,3,FALSE))</f>
        <v xml:space="preserve"> </v>
      </c>
      <c r="AB346" s="13">
        <f t="shared" si="70"/>
        <v>0</v>
      </c>
      <c r="AC346" s="182">
        <f t="shared" si="71"/>
        <v>0</v>
      </c>
      <c r="AD346" s="14"/>
      <c r="AE346" s="6">
        <f t="shared" si="72"/>
        <v>0</v>
      </c>
      <c r="AF346" s="163"/>
      <c r="AG346" s="12" t="str">
        <f>IF(K346=""," ",VLOOKUP(C346,'Ceiling - Project impl.'!$A$1:$F$202,4,FALSE))</f>
        <v xml:space="preserve"> </v>
      </c>
      <c r="AH346" s="13">
        <f t="shared" si="73"/>
        <v>0</v>
      </c>
      <c r="AI346" s="182">
        <f t="shared" si="74"/>
        <v>0</v>
      </c>
      <c r="AJ346" s="14"/>
      <c r="AK346" s="6">
        <f t="shared" si="75"/>
        <v>0</v>
      </c>
      <c r="AL346" s="163"/>
      <c r="AM346" s="12" t="str">
        <f>IF(O346=""," ",VLOOKUP(C346,'Ceiling - Project impl.'!$A$1:$F$202,5,FALSE))</f>
        <v xml:space="preserve"> </v>
      </c>
      <c r="AN346" s="13">
        <f t="shared" si="76"/>
        <v>0</v>
      </c>
      <c r="AO346" s="182">
        <f t="shared" si="77"/>
        <v>0</v>
      </c>
      <c r="AP346" s="14"/>
      <c r="AQ346" s="6">
        <f t="shared" si="78"/>
        <v>0</v>
      </c>
      <c r="AR346" s="163"/>
      <c r="AS346" s="12" t="str">
        <f>IF(S346=""," ",VLOOKUP(C346,'Ceiling - Project impl.'!$A$1:$F$202,6,FALSE))</f>
        <v xml:space="preserve"> </v>
      </c>
      <c r="AT346" s="13">
        <f t="shared" si="79"/>
        <v>0</v>
      </c>
      <c r="AU346" s="182">
        <f t="shared" si="80"/>
        <v>0</v>
      </c>
      <c r="AV346" s="136">
        <f t="shared" si="81"/>
        <v>0</v>
      </c>
      <c r="AW346" s="15">
        <f t="shared" si="82"/>
        <v>0</v>
      </c>
      <c r="AX346" s="183">
        <f t="shared" si="83"/>
        <v>0</v>
      </c>
      <c r="AY346" s="388"/>
      <c r="AZ346" s="388"/>
      <c r="BA346" s="388"/>
    </row>
    <row r="347" spans="1:53" x14ac:dyDescent="0.3">
      <c r="A347" s="71"/>
      <c r="B347" s="11" t="str">
        <f>IF(A347="","",VLOOKUP(A347,'II.Distribution of grant'!$A$6:$E$45,2,FALSE))</f>
        <v/>
      </c>
      <c r="C347" s="11" t="str">
        <f>IF(A347="","",VLOOKUP(A347,'II.Distribution of grant'!$A$6:$E$45,4,FALSE))</f>
        <v/>
      </c>
      <c r="D347" s="11" t="str">
        <f>IF(A347=""," ",VLOOKUP(C347,'Ceiling - Project impl.'!$A$1:$F$202,2,FALSE))</f>
        <v xml:space="preserve"> </v>
      </c>
      <c r="E347" s="6"/>
      <c r="F347" s="6"/>
      <c r="G347" s="6"/>
      <c r="H347" s="12" t="str">
        <f>IF(G347=""," ",VLOOKUP(C347,'Ceiling - Project impl.'!$A$1:$F$202,3,FALSE))</f>
        <v xml:space="preserve"> </v>
      </c>
      <c r="I347" s="13">
        <f t="shared" si="63"/>
        <v>0</v>
      </c>
      <c r="J347" s="14"/>
      <c r="K347" s="6"/>
      <c r="L347" s="12" t="str">
        <f>IF(K347=""," ",VLOOKUP(C347,'Ceiling - Project impl.'!$A$1:$F$202,4,FALSE))</f>
        <v xml:space="preserve"> </v>
      </c>
      <c r="M347" s="13">
        <f t="shared" si="64"/>
        <v>0</v>
      </c>
      <c r="N347" s="14"/>
      <c r="O347" s="6"/>
      <c r="P347" s="12" t="str">
        <f>IF(O347=""," ",VLOOKUP(C347,'Ceiling - Project impl.'!$A$1:$F$202,5,FALSE))</f>
        <v xml:space="preserve"> </v>
      </c>
      <c r="Q347" s="13">
        <f t="shared" si="65"/>
        <v>0</v>
      </c>
      <c r="R347" s="14"/>
      <c r="S347" s="6"/>
      <c r="T347" s="12" t="str">
        <f>IF(S347=""," ",VLOOKUP(C347,'Ceiling - Project impl.'!$A$1:$F$202,6,FALSE))</f>
        <v xml:space="preserve"> </v>
      </c>
      <c r="U347" s="13">
        <f t="shared" si="66"/>
        <v>0</v>
      </c>
      <c r="V347" s="136">
        <f t="shared" si="67"/>
        <v>0</v>
      </c>
      <c r="W347" s="15">
        <f t="shared" si="68"/>
        <v>0</v>
      </c>
      <c r="Y347" s="6">
        <f t="shared" si="69"/>
        <v>0</v>
      </c>
      <c r="Z347" s="163"/>
      <c r="AA347" s="12" t="str">
        <f>IF(G347=""," ",VLOOKUP(C347,'Ceiling - Project impl.'!$A$1:$F$202,3,FALSE))</f>
        <v xml:space="preserve"> </v>
      </c>
      <c r="AB347" s="13">
        <f t="shared" si="70"/>
        <v>0</v>
      </c>
      <c r="AC347" s="182">
        <f t="shared" si="71"/>
        <v>0</v>
      </c>
      <c r="AD347" s="14"/>
      <c r="AE347" s="6">
        <f t="shared" si="72"/>
        <v>0</v>
      </c>
      <c r="AF347" s="163"/>
      <c r="AG347" s="12" t="str">
        <f>IF(K347=""," ",VLOOKUP(C347,'Ceiling - Project impl.'!$A$1:$F$202,4,FALSE))</f>
        <v xml:space="preserve"> </v>
      </c>
      <c r="AH347" s="13">
        <f t="shared" si="73"/>
        <v>0</v>
      </c>
      <c r="AI347" s="182">
        <f t="shared" si="74"/>
        <v>0</v>
      </c>
      <c r="AJ347" s="14"/>
      <c r="AK347" s="6">
        <f t="shared" si="75"/>
        <v>0</v>
      </c>
      <c r="AL347" s="163"/>
      <c r="AM347" s="12" t="str">
        <f>IF(O347=""," ",VLOOKUP(C347,'Ceiling - Project impl.'!$A$1:$F$202,5,FALSE))</f>
        <v xml:space="preserve"> </v>
      </c>
      <c r="AN347" s="13">
        <f t="shared" si="76"/>
        <v>0</v>
      </c>
      <c r="AO347" s="182">
        <f t="shared" si="77"/>
        <v>0</v>
      </c>
      <c r="AP347" s="14"/>
      <c r="AQ347" s="6">
        <f t="shared" si="78"/>
        <v>0</v>
      </c>
      <c r="AR347" s="163"/>
      <c r="AS347" s="12" t="str">
        <f>IF(S347=""," ",VLOOKUP(C347,'Ceiling - Project impl.'!$A$1:$F$202,6,FALSE))</f>
        <v xml:space="preserve"> </v>
      </c>
      <c r="AT347" s="13">
        <f t="shared" si="79"/>
        <v>0</v>
      </c>
      <c r="AU347" s="182">
        <f t="shared" si="80"/>
        <v>0</v>
      </c>
      <c r="AV347" s="136">
        <f t="shared" si="81"/>
        <v>0</v>
      </c>
      <c r="AW347" s="15">
        <f t="shared" si="82"/>
        <v>0</v>
      </c>
      <c r="AX347" s="183">
        <f t="shared" si="83"/>
        <v>0</v>
      </c>
      <c r="AY347" s="388"/>
      <c r="AZ347" s="388"/>
      <c r="BA347" s="388"/>
    </row>
    <row r="348" spans="1:53" x14ac:dyDescent="0.3">
      <c r="A348" s="71"/>
      <c r="B348" s="11" t="str">
        <f>IF(A348="","",VLOOKUP(A348,'II.Distribution of grant'!$A$6:$E$45,2,FALSE))</f>
        <v/>
      </c>
      <c r="C348" s="11" t="str">
        <f>IF(A348="","",VLOOKUP(A348,'II.Distribution of grant'!$A$6:$E$45,4,FALSE))</f>
        <v/>
      </c>
      <c r="D348" s="11" t="str">
        <f>IF(A348=""," ",VLOOKUP(C348,'Ceiling - Project impl.'!$A$1:$F$202,2,FALSE))</f>
        <v xml:space="preserve"> </v>
      </c>
      <c r="E348" s="6"/>
      <c r="F348" s="6"/>
      <c r="G348" s="6"/>
      <c r="H348" s="12" t="str">
        <f>IF(G348=""," ",VLOOKUP(C348,'Ceiling - Project impl.'!$A$1:$F$202,3,FALSE))</f>
        <v xml:space="preserve"> </v>
      </c>
      <c r="I348" s="13">
        <f t="shared" si="63"/>
        <v>0</v>
      </c>
      <c r="J348" s="14"/>
      <c r="K348" s="6"/>
      <c r="L348" s="12" t="str">
        <f>IF(K348=""," ",VLOOKUP(C348,'Ceiling - Project impl.'!$A$1:$F$202,4,FALSE))</f>
        <v xml:space="preserve"> </v>
      </c>
      <c r="M348" s="13">
        <f t="shared" si="64"/>
        <v>0</v>
      </c>
      <c r="N348" s="14"/>
      <c r="O348" s="6"/>
      <c r="P348" s="12" t="str">
        <f>IF(O348=""," ",VLOOKUP(C348,'Ceiling - Project impl.'!$A$1:$F$202,5,FALSE))</f>
        <v xml:space="preserve"> </v>
      </c>
      <c r="Q348" s="13">
        <f t="shared" si="65"/>
        <v>0</v>
      </c>
      <c r="R348" s="14"/>
      <c r="S348" s="6"/>
      <c r="T348" s="12" t="str">
        <f>IF(S348=""," ",VLOOKUP(C348,'Ceiling - Project impl.'!$A$1:$F$202,6,FALSE))</f>
        <v xml:space="preserve"> </v>
      </c>
      <c r="U348" s="13">
        <f t="shared" si="66"/>
        <v>0</v>
      </c>
      <c r="V348" s="136">
        <f t="shared" si="67"/>
        <v>0</v>
      </c>
      <c r="W348" s="15">
        <f t="shared" si="68"/>
        <v>0</v>
      </c>
      <c r="Y348" s="6">
        <f t="shared" si="69"/>
        <v>0</v>
      </c>
      <c r="Z348" s="163"/>
      <c r="AA348" s="12" t="str">
        <f>IF(G348=""," ",VLOOKUP(C348,'Ceiling - Project impl.'!$A$1:$F$202,3,FALSE))</f>
        <v xml:space="preserve"> </v>
      </c>
      <c r="AB348" s="13">
        <f t="shared" si="70"/>
        <v>0</v>
      </c>
      <c r="AC348" s="182">
        <f t="shared" si="71"/>
        <v>0</v>
      </c>
      <c r="AD348" s="14"/>
      <c r="AE348" s="6">
        <f t="shared" si="72"/>
        <v>0</v>
      </c>
      <c r="AF348" s="163"/>
      <c r="AG348" s="12" t="str">
        <f>IF(K348=""," ",VLOOKUP(C348,'Ceiling - Project impl.'!$A$1:$F$202,4,FALSE))</f>
        <v xml:space="preserve"> </v>
      </c>
      <c r="AH348" s="13">
        <f t="shared" si="73"/>
        <v>0</v>
      </c>
      <c r="AI348" s="182">
        <f t="shared" si="74"/>
        <v>0</v>
      </c>
      <c r="AJ348" s="14"/>
      <c r="AK348" s="6">
        <f t="shared" si="75"/>
        <v>0</v>
      </c>
      <c r="AL348" s="163"/>
      <c r="AM348" s="12" t="str">
        <f>IF(O348=""," ",VLOOKUP(C348,'Ceiling - Project impl.'!$A$1:$F$202,5,FALSE))</f>
        <v xml:space="preserve"> </v>
      </c>
      <c r="AN348" s="13">
        <f t="shared" si="76"/>
        <v>0</v>
      </c>
      <c r="AO348" s="182">
        <f t="shared" si="77"/>
        <v>0</v>
      </c>
      <c r="AP348" s="14"/>
      <c r="AQ348" s="6">
        <f t="shared" si="78"/>
        <v>0</v>
      </c>
      <c r="AR348" s="163"/>
      <c r="AS348" s="12" t="str">
        <f>IF(S348=""," ",VLOOKUP(C348,'Ceiling - Project impl.'!$A$1:$F$202,6,FALSE))</f>
        <v xml:space="preserve"> </v>
      </c>
      <c r="AT348" s="13">
        <f t="shared" si="79"/>
        <v>0</v>
      </c>
      <c r="AU348" s="182">
        <f t="shared" si="80"/>
        <v>0</v>
      </c>
      <c r="AV348" s="136">
        <f t="shared" si="81"/>
        <v>0</v>
      </c>
      <c r="AW348" s="15">
        <f t="shared" si="82"/>
        <v>0</v>
      </c>
      <c r="AX348" s="183">
        <f t="shared" si="83"/>
        <v>0</v>
      </c>
      <c r="AY348" s="388"/>
      <c r="AZ348" s="388"/>
      <c r="BA348" s="388"/>
    </row>
    <row r="349" spans="1:53" x14ac:dyDescent="0.3">
      <c r="A349" s="71"/>
      <c r="B349" s="11" t="str">
        <f>IF(A349="","",VLOOKUP(A349,'II.Distribution of grant'!$A$6:$E$45,2,FALSE))</f>
        <v/>
      </c>
      <c r="C349" s="11" t="str">
        <f>IF(A349="","",VLOOKUP(A349,'II.Distribution of grant'!$A$6:$E$45,4,FALSE))</f>
        <v/>
      </c>
      <c r="D349" s="11" t="str">
        <f>IF(A349=""," ",VLOOKUP(C349,'Ceiling - Project impl.'!$A$1:$F$202,2,FALSE))</f>
        <v xml:space="preserve"> </v>
      </c>
      <c r="E349" s="6"/>
      <c r="F349" s="6"/>
      <c r="G349" s="6"/>
      <c r="H349" s="12" t="str">
        <f>IF(G349=""," ",VLOOKUP(C349,'Ceiling - Project impl.'!$A$1:$F$202,3,FALSE))</f>
        <v xml:space="preserve"> </v>
      </c>
      <c r="I349" s="13">
        <f t="shared" si="63"/>
        <v>0</v>
      </c>
      <c r="J349" s="14"/>
      <c r="K349" s="6"/>
      <c r="L349" s="12" t="str">
        <f>IF(K349=""," ",VLOOKUP(C349,'Ceiling - Project impl.'!$A$1:$F$202,4,FALSE))</f>
        <v xml:space="preserve"> </v>
      </c>
      <c r="M349" s="13">
        <f t="shared" si="64"/>
        <v>0</v>
      </c>
      <c r="N349" s="14"/>
      <c r="O349" s="6"/>
      <c r="P349" s="12" t="str">
        <f>IF(O349=""," ",VLOOKUP(C349,'Ceiling - Project impl.'!$A$1:$F$202,5,FALSE))</f>
        <v xml:space="preserve"> </v>
      </c>
      <c r="Q349" s="13">
        <f t="shared" si="65"/>
        <v>0</v>
      </c>
      <c r="R349" s="14"/>
      <c r="S349" s="6"/>
      <c r="T349" s="12" t="str">
        <f>IF(S349=""," ",VLOOKUP(C349,'Ceiling - Project impl.'!$A$1:$F$202,6,FALSE))</f>
        <v xml:space="preserve"> </v>
      </c>
      <c r="U349" s="13">
        <f t="shared" si="66"/>
        <v>0</v>
      </c>
      <c r="V349" s="136">
        <f t="shared" si="67"/>
        <v>0</v>
      </c>
      <c r="W349" s="15">
        <f t="shared" si="68"/>
        <v>0</v>
      </c>
      <c r="Y349" s="6">
        <f t="shared" si="69"/>
        <v>0</v>
      </c>
      <c r="Z349" s="163"/>
      <c r="AA349" s="12" t="str">
        <f>IF(G349=""," ",VLOOKUP(C349,'Ceiling - Project impl.'!$A$1:$F$202,3,FALSE))</f>
        <v xml:space="preserve"> </v>
      </c>
      <c r="AB349" s="13">
        <f t="shared" si="70"/>
        <v>0</v>
      </c>
      <c r="AC349" s="182">
        <f t="shared" si="71"/>
        <v>0</v>
      </c>
      <c r="AD349" s="14"/>
      <c r="AE349" s="6">
        <f t="shared" si="72"/>
        <v>0</v>
      </c>
      <c r="AF349" s="163"/>
      <c r="AG349" s="12" t="str">
        <f>IF(K349=""," ",VLOOKUP(C349,'Ceiling - Project impl.'!$A$1:$F$202,4,FALSE))</f>
        <v xml:space="preserve"> </v>
      </c>
      <c r="AH349" s="13">
        <f t="shared" si="73"/>
        <v>0</v>
      </c>
      <c r="AI349" s="182">
        <f t="shared" si="74"/>
        <v>0</v>
      </c>
      <c r="AJ349" s="14"/>
      <c r="AK349" s="6">
        <f t="shared" si="75"/>
        <v>0</v>
      </c>
      <c r="AL349" s="163"/>
      <c r="AM349" s="12" t="str">
        <f>IF(O349=""," ",VLOOKUP(C349,'Ceiling - Project impl.'!$A$1:$F$202,5,FALSE))</f>
        <v xml:space="preserve"> </v>
      </c>
      <c r="AN349" s="13">
        <f t="shared" si="76"/>
        <v>0</v>
      </c>
      <c r="AO349" s="182">
        <f t="shared" si="77"/>
        <v>0</v>
      </c>
      <c r="AP349" s="14"/>
      <c r="AQ349" s="6">
        <f t="shared" si="78"/>
        <v>0</v>
      </c>
      <c r="AR349" s="163"/>
      <c r="AS349" s="12" t="str">
        <f>IF(S349=""," ",VLOOKUP(C349,'Ceiling - Project impl.'!$A$1:$F$202,6,FALSE))</f>
        <v xml:space="preserve"> </v>
      </c>
      <c r="AT349" s="13">
        <f t="shared" si="79"/>
        <v>0</v>
      </c>
      <c r="AU349" s="182">
        <f t="shared" si="80"/>
        <v>0</v>
      </c>
      <c r="AV349" s="136">
        <f t="shared" si="81"/>
        <v>0</v>
      </c>
      <c r="AW349" s="15">
        <f t="shared" si="82"/>
        <v>0</v>
      </c>
      <c r="AX349" s="183">
        <f t="shared" si="83"/>
        <v>0</v>
      </c>
      <c r="AY349" s="388"/>
      <c r="AZ349" s="388"/>
      <c r="BA349" s="388"/>
    </row>
    <row r="350" spans="1:53" x14ac:dyDescent="0.3">
      <c r="A350" s="71"/>
      <c r="B350" s="11" t="str">
        <f>IF(A350="","",VLOOKUP(A350,'II.Distribution of grant'!$A$6:$E$45,2,FALSE))</f>
        <v/>
      </c>
      <c r="C350" s="11" t="str">
        <f>IF(A350="","",VLOOKUP(A350,'II.Distribution of grant'!$A$6:$E$45,4,FALSE))</f>
        <v/>
      </c>
      <c r="D350" s="11" t="str">
        <f>IF(A350=""," ",VLOOKUP(C350,'Ceiling - Project impl.'!$A$1:$F$202,2,FALSE))</f>
        <v xml:space="preserve"> </v>
      </c>
      <c r="E350" s="6"/>
      <c r="F350" s="6"/>
      <c r="G350" s="6"/>
      <c r="H350" s="12" t="str">
        <f>IF(G350=""," ",VLOOKUP(C350,'Ceiling - Project impl.'!$A$1:$F$202,3,FALSE))</f>
        <v xml:space="preserve"> </v>
      </c>
      <c r="I350" s="13">
        <f t="shared" si="63"/>
        <v>0</v>
      </c>
      <c r="J350" s="14"/>
      <c r="K350" s="6"/>
      <c r="L350" s="12" t="str">
        <f>IF(K350=""," ",VLOOKUP(C350,'Ceiling - Project impl.'!$A$1:$F$202,4,FALSE))</f>
        <v xml:space="preserve"> </v>
      </c>
      <c r="M350" s="13">
        <f t="shared" si="64"/>
        <v>0</v>
      </c>
      <c r="N350" s="14"/>
      <c r="O350" s="6"/>
      <c r="P350" s="12" t="str">
        <f>IF(O350=""," ",VLOOKUP(C350,'Ceiling - Project impl.'!$A$1:$F$202,5,FALSE))</f>
        <v xml:space="preserve"> </v>
      </c>
      <c r="Q350" s="13">
        <f t="shared" si="65"/>
        <v>0</v>
      </c>
      <c r="R350" s="14"/>
      <c r="S350" s="6"/>
      <c r="T350" s="12" t="str">
        <f>IF(S350=""," ",VLOOKUP(C350,'Ceiling - Project impl.'!$A$1:$F$202,6,FALSE))</f>
        <v xml:space="preserve"> </v>
      </c>
      <c r="U350" s="13">
        <f t="shared" si="66"/>
        <v>0</v>
      </c>
      <c r="V350" s="136">
        <f t="shared" si="67"/>
        <v>0</v>
      </c>
      <c r="W350" s="15">
        <f t="shared" si="68"/>
        <v>0</v>
      </c>
      <c r="Y350" s="6">
        <f t="shared" si="69"/>
        <v>0</v>
      </c>
      <c r="Z350" s="163"/>
      <c r="AA350" s="12" t="str">
        <f>IF(G350=""," ",VLOOKUP(C350,'Ceiling - Project impl.'!$A$1:$F$202,3,FALSE))</f>
        <v xml:space="preserve"> </v>
      </c>
      <c r="AB350" s="13">
        <f t="shared" si="70"/>
        <v>0</v>
      </c>
      <c r="AC350" s="182">
        <f t="shared" si="71"/>
        <v>0</v>
      </c>
      <c r="AD350" s="14"/>
      <c r="AE350" s="6">
        <f t="shared" si="72"/>
        <v>0</v>
      </c>
      <c r="AF350" s="163"/>
      <c r="AG350" s="12" t="str">
        <f>IF(K350=""," ",VLOOKUP(C350,'Ceiling - Project impl.'!$A$1:$F$202,4,FALSE))</f>
        <v xml:space="preserve"> </v>
      </c>
      <c r="AH350" s="13">
        <f t="shared" si="73"/>
        <v>0</v>
      </c>
      <c r="AI350" s="182">
        <f t="shared" si="74"/>
        <v>0</v>
      </c>
      <c r="AJ350" s="14"/>
      <c r="AK350" s="6">
        <f t="shared" si="75"/>
        <v>0</v>
      </c>
      <c r="AL350" s="163"/>
      <c r="AM350" s="12" t="str">
        <f>IF(O350=""," ",VLOOKUP(C350,'Ceiling - Project impl.'!$A$1:$F$202,5,FALSE))</f>
        <v xml:space="preserve"> </v>
      </c>
      <c r="AN350" s="13">
        <f t="shared" si="76"/>
        <v>0</v>
      </c>
      <c r="AO350" s="182">
        <f t="shared" si="77"/>
        <v>0</v>
      </c>
      <c r="AP350" s="14"/>
      <c r="AQ350" s="6">
        <f t="shared" si="78"/>
        <v>0</v>
      </c>
      <c r="AR350" s="163"/>
      <c r="AS350" s="12" t="str">
        <f>IF(S350=""," ",VLOOKUP(C350,'Ceiling - Project impl.'!$A$1:$F$202,6,FALSE))</f>
        <v xml:space="preserve"> </v>
      </c>
      <c r="AT350" s="13">
        <f t="shared" si="79"/>
        <v>0</v>
      </c>
      <c r="AU350" s="182">
        <f t="shared" si="80"/>
        <v>0</v>
      </c>
      <c r="AV350" s="136">
        <f t="shared" si="81"/>
        <v>0</v>
      </c>
      <c r="AW350" s="15">
        <f t="shared" si="82"/>
        <v>0</v>
      </c>
      <c r="AX350" s="183">
        <f t="shared" si="83"/>
        <v>0</v>
      </c>
      <c r="AY350" s="388"/>
      <c r="AZ350" s="388"/>
      <c r="BA350" s="388"/>
    </row>
    <row r="351" spans="1:53" x14ac:dyDescent="0.3">
      <c r="A351" s="71"/>
      <c r="B351" s="11" t="str">
        <f>IF(A351="","",VLOOKUP(A351,'II.Distribution of grant'!$A$6:$E$45,2,FALSE))</f>
        <v/>
      </c>
      <c r="C351" s="11" t="str">
        <f>IF(A351="","",VLOOKUP(A351,'II.Distribution of grant'!$A$6:$E$45,4,FALSE))</f>
        <v/>
      </c>
      <c r="D351" s="11" t="str">
        <f>IF(A351=""," ",VLOOKUP(C351,'Ceiling - Project impl.'!$A$1:$F$202,2,FALSE))</f>
        <v xml:space="preserve"> </v>
      </c>
      <c r="E351" s="6"/>
      <c r="F351" s="6"/>
      <c r="G351" s="6"/>
      <c r="H351" s="12" t="str">
        <f>IF(G351=""," ",VLOOKUP(C351,'Ceiling - Project impl.'!$A$1:$F$202,3,FALSE))</f>
        <v xml:space="preserve"> </v>
      </c>
      <c r="I351" s="13">
        <f t="shared" si="63"/>
        <v>0</v>
      </c>
      <c r="J351" s="14"/>
      <c r="K351" s="6"/>
      <c r="L351" s="12" t="str">
        <f>IF(K351=""," ",VLOOKUP(C351,'Ceiling - Project impl.'!$A$1:$F$202,4,FALSE))</f>
        <v xml:space="preserve"> </v>
      </c>
      <c r="M351" s="13">
        <f t="shared" si="64"/>
        <v>0</v>
      </c>
      <c r="N351" s="14"/>
      <c r="O351" s="6"/>
      <c r="P351" s="12" t="str">
        <f>IF(O351=""," ",VLOOKUP(C351,'Ceiling - Project impl.'!$A$1:$F$202,5,FALSE))</f>
        <v xml:space="preserve"> </v>
      </c>
      <c r="Q351" s="13">
        <f t="shared" si="65"/>
        <v>0</v>
      </c>
      <c r="R351" s="14"/>
      <c r="S351" s="6"/>
      <c r="T351" s="12" t="str">
        <f>IF(S351=""," ",VLOOKUP(C351,'Ceiling - Project impl.'!$A$1:$F$202,6,FALSE))</f>
        <v xml:space="preserve"> </v>
      </c>
      <c r="U351" s="13">
        <f t="shared" si="66"/>
        <v>0</v>
      </c>
      <c r="V351" s="136">
        <f t="shared" si="67"/>
        <v>0</v>
      </c>
      <c r="W351" s="15">
        <f t="shared" si="68"/>
        <v>0</v>
      </c>
      <c r="Y351" s="6">
        <f t="shared" si="69"/>
        <v>0</v>
      </c>
      <c r="Z351" s="163"/>
      <c r="AA351" s="12" t="str">
        <f>IF(G351=""," ",VLOOKUP(C351,'Ceiling - Project impl.'!$A$1:$F$202,3,FALSE))</f>
        <v xml:space="preserve"> </v>
      </c>
      <c r="AB351" s="13">
        <f t="shared" si="70"/>
        <v>0</v>
      </c>
      <c r="AC351" s="182">
        <f t="shared" si="71"/>
        <v>0</v>
      </c>
      <c r="AD351" s="14"/>
      <c r="AE351" s="6">
        <f t="shared" si="72"/>
        <v>0</v>
      </c>
      <c r="AF351" s="163"/>
      <c r="AG351" s="12" t="str">
        <f>IF(K351=""," ",VLOOKUP(C351,'Ceiling - Project impl.'!$A$1:$F$202,4,FALSE))</f>
        <v xml:space="preserve"> </v>
      </c>
      <c r="AH351" s="13">
        <f t="shared" si="73"/>
        <v>0</v>
      </c>
      <c r="AI351" s="182">
        <f t="shared" si="74"/>
        <v>0</v>
      </c>
      <c r="AJ351" s="14"/>
      <c r="AK351" s="6">
        <f t="shared" si="75"/>
        <v>0</v>
      </c>
      <c r="AL351" s="163"/>
      <c r="AM351" s="12" t="str">
        <f>IF(O351=""," ",VLOOKUP(C351,'Ceiling - Project impl.'!$A$1:$F$202,5,FALSE))</f>
        <v xml:space="preserve"> </v>
      </c>
      <c r="AN351" s="13">
        <f t="shared" si="76"/>
        <v>0</v>
      </c>
      <c r="AO351" s="182">
        <f t="shared" si="77"/>
        <v>0</v>
      </c>
      <c r="AP351" s="14"/>
      <c r="AQ351" s="6">
        <f t="shared" si="78"/>
        <v>0</v>
      </c>
      <c r="AR351" s="163"/>
      <c r="AS351" s="12" t="str">
        <f>IF(S351=""," ",VLOOKUP(C351,'Ceiling - Project impl.'!$A$1:$F$202,6,FALSE))</f>
        <v xml:space="preserve"> </v>
      </c>
      <c r="AT351" s="13">
        <f t="shared" si="79"/>
        <v>0</v>
      </c>
      <c r="AU351" s="182">
        <f t="shared" si="80"/>
        <v>0</v>
      </c>
      <c r="AV351" s="136">
        <f t="shared" si="81"/>
        <v>0</v>
      </c>
      <c r="AW351" s="15">
        <f t="shared" si="82"/>
        <v>0</v>
      </c>
      <c r="AX351" s="183">
        <f t="shared" si="83"/>
        <v>0</v>
      </c>
      <c r="AY351" s="388"/>
      <c r="AZ351" s="388"/>
      <c r="BA351" s="388"/>
    </row>
    <row r="352" spans="1:53" x14ac:dyDescent="0.3">
      <c r="A352" s="71"/>
      <c r="B352" s="11" t="str">
        <f>IF(A352="","",VLOOKUP(A352,'II.Distribution of grant'!$A$6:$E$45,2,FALSE))</f>
        <v/>
      </c>
      <c r="C352" s="11" t="str">
        <f>IF(A352="","",VLOOKUP(A352,'II.Distribution of grant'!$A$6:$E$45,4,FALSE))</f>
        <v/>
      </c>
      <c r="D352" s="11" t="str">
        <f>IF(A352=""," ",VLOOKUP(C352,'Ceiling - Project impl.'!$A$1:$F$202,2,FALSE))</f>
        <v xml:space="preserve"> </v>
      </c>
      <c r="E352" s="6"/>
      <c r="F352" s="6"/>
      <c r="G352" s="6"/>
      <c r="H352" s="12" t="str">
        <f>IF(G352=""," ",VLOOKUP(C352,'Ceiling - Project impl.'!$A$1:$F$202,3,FALSE))</f>
        <v xml:space="preserve"> </v>
      </c>
      <c r="I352" s="13">
        <f t="shared" si="63"/>
        <v>0</v>
      </c>
      <c r="J352" s="14"/>
      <c r="K352" s="6"/>
      <c r="L352" s="12" t="str">
        <f>IF(K352=""," ",VLOOKUP(C352,'Ceiling - Project impl.'!$A$1:$F$202,4,FALSE))</f>
        <v xml:space="preserve"> </v>
      </c>
      <c r="M352" s="13">
        <f t="shared" si="64"/>
        <v>0</v>
      </c>
      <c r="N352" s="14"/>
      <c r="O352" s="6"/>
      <c r="P352" s="12" t="str">
        <f>IF(O352=""," ",VLOOKUP(C352,'Ceiling - Project impl.'!$A$1:$F$202,5,FALSE))</f>
        <v xml:space="preserve"> </v>
      </c>
      <c r="Q352" s="13">
        <f t="shared" si="65"/>
        <v>0</v>
      </c>
      <c r="R352" s="14"/>
      <c r="S352" s="6"/>
      <c r="T352" s="12" t="str">
        <f>IF(S352=""," ",VLOOKUP(C352,'Ceiling - Project impl.'!$A$1:$F$202,6,FALSE))</f>
        <v xml:space="preserve"> </v>
      </c>
      <c r="U352" s="13">
        <f t="shared" si="66"/>
        <v>0</v>
      </c>
      <c r="V352" s="136">
        <f t="shared" si="67"/>
        <v>0</v>
      </c>
      <c r="W352" s="15">
        <f t="shared" si="68"/>
        <v>0</v>
      </c>
      <c r="Y352" s="6">
        <f t="shared" si="69"/>
        <v>0</v>
      </c>
      <c r="Z352" s="163"/>
      <c r="AA352" s="12" t="str">
        <f>IF(G352=""," ",VLOOKUP(C352,'Ceiling - Project impl.'!$A$1:$F$202,3,FALSE))</f>
        <v xml:space="preserve"> </v>
      </c>
      <c r="AB352" s="13">
        <f t="shared" si="70"/>
        <v>0</v>
      </c>
      <c r="AC352" s="182">
        <f t="shared" si="71"/>
        <v>0</v>
      </c>
      <c r="AD352" s="14"/>
      <c r="AE352" s="6">
        <f t="shared" si="72"/>
        <v>0</v>
      </c>
      <c r="AF352" s="163"/>
      <c r="AG352" s="12" t="str">
        <f>IF(K352=""," ",VLOOKUP(C352,'Ceiling - Project impl.'!$A$1:$F$202,4,FALSE))</f>
        <v xml:space="preserve"> </v>
      </c>
      <c r="AH352" s="13">
        <f t="shared" si="73"/>
        <v>0</v>
      </c>
      <c r="AI352" s="182">
        <f t="shared" si="74"/>
        <v>0</v>
      </c>
      <c r="AJ352" s="14"/>
      <c r="AK352" s="6">
        <f t="shared" si="75"/>
        <v>0</v>
      </c>
      <c r="AL352" s="163"/>
      <c r="AM352" s="12" t="str">
        <f>IF(O352=""," ",VLOOKUP(C352,'Ceiling - Project impl.'!$A$1:$F$202,5,FALSE))</f>
        <v xml:space="preserve"> </v>
      </c>
      <c r="AN352" s="13">
        <f t="shared" si="76"/>
        <v>0</v>
      </c>
      <c r="AO352" s="182">
        <f t="shared" si="77"/>
        <v>0</v>
      </c>
      <c r="AP352" s="14"/>
      <c r="AQ352" s="6">
        <f t="shared" si="78"/>
        <v>0</v>
      </c>
      <c r="AR352" s="163"/>
      <c r="AS352" s="12" t="str">
        <f>IF(S352=""," ",VLOOKUP(C352,'Ceiling - Project impl.'!$A$1:$F$202,6,FALSE))</f>
        <v xml:space="preserve"> </v>
      </c>
      <c r="AT352" s="13">
        <f t="shared" si="79"/>
        <v>0</v>
      </c>
      <c r="AU352" s="182">
        <f t="shared" si="80"/>
        <v>0</v>
      </c>
      <c r="AV352" s="136">
        <f t="shared" si="81"/>
        <v>0</v>
      </c>
      <c r="AW352" s="15">
        <f t="shared" si="82"/>
        <v>0</v>
      </c>
      <c r="AX352" s="183">
        <f t="shared" si="83"/>
        <v>0</v>
      </c>
      <c r="AY352" s="388"/>
      <c r="AZ352" s="388"/>
      <c r="BA352" s="388"/>
    </row>
    <row r="353" spans="1:53" x14ac:dyDescent="0.3">
      <c r="A353" s="71"/>
      <c r="B353" s="11" t="str">
        <f>IF(A353="","",VLOOKUP(A353,'II.Distribution of grant'!$A$6:$E$45,2,FALSE))</f>
        <v/>
      </c>
      <c r="C353" s="11" t="str">
        <f>IF(A353="","",VLOOKUP(A353,'II.Distribution of grant'!$A$6:$E$45,4,FALSE))</f>
        <v/>
      </c>
      <c r="D353" s="11" t="str">
        <f>IF(A353=""," ",VLOOKUP(C353,'Ceiling - Project impl.'!$A$1:$F$202,2,FALSE))</f>
        <v xml:space="preserve"> </v>
      </c>
      <c r="E353" s="6"/>
      <c r="F353" s="6"/>
      <c r="G353" s="6"/>
      <c r="H353" s="12" t="str">
        <f>IF(G353=""," ",VLOOKUP(C353,'Ceiling - Project impl.'!$A$1:$F$202,3,FALSE))</f>
        <v xml:space="preserve"> </v>
      </c>
      <c r="I353" s="13">
        <f t="shared" si="63"/>
        <v>0</v>
      </c>
      <c r="J353" s="14"/>
      <c r="K353" s="6"/>
      <c r="L353" s="12" t="str">
        <f>IF(K353=""," ",VLOOKUP(C353,'Ceiling - Project impl.'!$A$1:$F$202,4,FALSE))</f>
        <v xml:space="preserve"> </v>
      </c>
      <c r="M353" s="13">
        <f t="shared" si="64"/>
        <v>0</v>
      </c>
      <c r="N353" s="14"/>
      <c r="O353" s="6"/>
      <c r="P353" s="12" t="str">
        <f>IF(O353=""," ",VLOOKUP(C353,'Ceiling - Project impl.'!$A$1:$F$202,5,FALSE))</f>
        <v xml:space="preserve"> </v>
      </c>
      <c r="Q353" s="13">
        <f t="shared" si="65"/>
        <v>0</v>
      </c>
      <c r="R353" s="14"/>
      <c r="S353" s="6"/>
      <c r="T353" s="12" t="str">
        <f>IF(S353=""," ",VLOOKUP(C353,'Ceiling - Project impl.'!$A$1:$F$202,6,FALSE))</f>
        <v xml:space="preserve"> </v>
      </c>
      <c r="U353" s="13">
        <f t="shared" si="66"/>
        <v>0</v>
      </c>
      <c r="V353" s="136">
        <f t="shared" si="67"/>
        <v>0</v>
      </c>
      <c r="W353" s="15">
        <f t="shared" si="68"/>
        <v>0</v>
      </c>
      <c r="Y353" s="6">
        <f t="shared" si="69"/>
        <v>0</v>
      </c>
      <c r="Z353" s="163"/>
      <c r="AA353" s="12" t="str">
        <f>IF(G353=""," ",VLOOKUP(C353,'Ceiling - Project impl.'!$A$1:$F$202,3,FALSE))</f>
        <v xml:space="preserve"> </v>
      </c>
      <c r="AB353" s="13">
        <f t="shared" si="70"/>
        <v>0</v>
      </c>
      <c r="AC353" s="182">
        <f t="shared" si="71"/>
        <v>0</v>
      </c>
      <c r="AD353" s="14"/>
      <c r="AE353" s="6">
        <f t="shared" si="72"/>
        <v>0</v>
      </c>
      <c r="AF353" s="163"/>
      <c r="AG353" s="12" t="str">
        <f>IF(K353=""," ",VLOOKUP(C353,'Ceiling - Project impl.'!$A$1:$F$202,4,FALSE))</f>
        <v xml:space="preserve"> </v>
      </c>
      <c r="AH353" s="13">
        <f t="shared" si="73"/>
        <v>0</v>
      </c>
      <c r="AI353" s="182">
        <f t="shared" si="74"/>
        <v>0</v>
      </c>
      <c r="AJ353" s="14"/>
      <c r="AK353" s="6">
        <f t="shared" si="75"/>
        <v>0</v>
      </c>
      <c r="AL353" s="163"/>
      <c r="AM353" s="12" t="str">
        <f>IF(O353=""," ",VLOOKUP(C353,'Ceiling - Project impl.'!$A$1:$F$202,5,FALSE))</f>
        <v xml:space="preserve"> </v>
      </c>
      <c r="AN353" s="13">
        <f t="shared" si="76"/>
        <v>0</v>
      </c>
      <c r="AO353" s="182">
        <f t="shared" si="77"/>
        <v>0</v>
      </c>
      <c r="AP353" s="14"/>
      <c r="AQ353" s="6">
        <f t="shared" si="78"/>
        <v>0</v>
      </c>
      <c r="AR353" s="163"/>
      <c r="AS353" s="12" t="str">
        <f>IF(S353=""," ",VLOOKUP(C353,'Ceiling - Project impl.'!$A$1:$F$202,6,FALSE))</f>
        <v xml:space="preserve"> </v>
      </c>
      <c r="AT353" s="13">
        <f t="shared" si="79"/>
        <v>0</v>
      </c>
      <c r="AU353" s="182">
        <f t="shared" si="80"/>
        <v>0</v>
      </c>
      <c r="AV353" s="136">
        <f t="shared" si="81"/>
        <v>0</v>
      </c>
      <c r="AW353" s="15">
        <f t="shared" si="82"/>
        <v>0</v>
      </c>
      <c r="AX353" s="183">
        <f t="shared" si="83"/>
        <v>0</v>
      </c>
      <c r="AY353" s="388"/>
      <c r="AZ353" s="388"/>
      <c r="BA353" s="388"/>
    </row>
    <row r="354" spans="1:53" x14ac:dyDescent="0.3">
      <c r="A354" s="71"/>
      <c r="B354" s="11" t="str">
        <f>IF(A354="","",VLOOKUP(A354,'II.Distribution of grant'!$A$6:$E$45,2,FALSE))</f>
        <v/>
      </c>
      <c r="C354" s="11" t="str">
        <f>IF(A354="","",VLOOKUP(A354,'II.Distribution of grant'!$A$6:$E$45,4,FALSE))</f>
        <v/>
      </c>
      <c r="D354" s="11" t="str">
        <f>IF(A354=""," ",VLOOKUP(C354,'Ceiling - Project impl.'!$A$1:$F$202,2,FALSE))</f>
        <v xml:space="preserve"> </v>
      </c>
      <c r="E354" s="6"/>
      <c r="F354" s="6"/>
      <c r="G354" s="6"/>
      <c r="H354" s="12" t="str">
        <f>IF(G354=""," ",VLOOKUP(C354,'Ceiling - Project impl.'!$A$1:$F$202,3,FALSE))</f>
        <v xml:space="preserve"> </v>
      </c>
      <c r="I354" s="13">
        <f t="shared" si="63"/>
        <v>0</v>
      </c>
      <c r="J354" s="14"/>
      <c r="K354" s="6"/>
      <c r="L354" s="12" t="str">
        <f>IF(K354=""," ",VLOOKUP(C354,'Ceiling - Project impl.'!$A$1:$F$202,4,FALSE))</f>
        <v xml:space="preserve"> </v>
      </c>
      <c r="M354" s="13">
        <f t="shared" si="64"/>
        <v>0</v>
      </c>
      <c r="N354" s="14"/>
      <c r="O354" s="6"/>
      <c r="P354" s="12" t="str">
        <f>IF(O354=""," ",VLOOKUP(C354,'Ceiling - Project impl.'!$A$1:$F$202,5,FALSE))</f>
        <v xml:space="preserve"> </v>
      </c>
      <c r="Q354" s="13">
        <f t="shared" si="65"/>
        <v>0</v>
      </c>
      <c r="R354" s="14"/>
      <c r="S354" s="6"/>
      <c r="T354" s="12" t="str">
        <f>IF(S354=""," ",VLOOKUP(C354,'Ceiling - Project impl.'!$A$1:$F$202,6,FALSE))</f>
        <v xml:space="preserve"> </v>
      </c>
      <c r="U354" s="13">
        <f t="shared" si="66"/>
        <v>0</v>
      </c>
      <c r="V354" s="136">
        <f t="shared" si="67"/>
        <v>0</v>
      </c>
      <c r="W354" s="15">
        <f t="shared" si="68"/>
        <v>0</v>
      </c>
      <c r="Y354" s="6">
        <f t="shared" si="69"/>
        <v>0</v>
      </c>
      <c r="Z354" s="163"/>
      <c r="AA354" s="12" t="str">
        <f>IF(G354=""," ",VLOOKUP(C354,'Ceiling - Project impl.'!$A$1:$F$202,3,FALSE))</f>
        <v xml:space="preserve"> </v>
      </c>
      <c r="AB354" s="13">
        <f t="shared" si="70"/>
        <v>0</v>
      </c>
      <c r="AC354" s="182">
        <f t="shared" si="71"/>
        <v>0</v>
      </c>
      <c r="AD354" s="14"/>
      <c r="AE354" s="6">
        <f t="shared" si="72"/>
        <v>0</v>
      </c>
      <c r="AF354" s="163"/>
      <c r="AG354" s="12" t="str">
        <f>IF(K354=""," ",VLOOKUP(C354,'Ceiling - Project impl.'!$A$1:$F$202,4,FALSE))</f>
        <v xml:space="preserve"> </v>
      </c>
      <c r="AH354" s="13">
        <f t="shared" si="73"/>
        <v>0</v>
      </c>
      <c r="AI354" s="182">
        <f t="shared" si="74"/>
        <v>0</v>
      </c>
      <c r="AJ354" s="14"/>
      <c r="AK354" s="6">
        <f t="shared" si="75"/>
        <v>0</v>
      </c>
      <c r="AL354" s="163"/>
      <c r="AM354" s="12" t="str">
        <f>IF(O354=""," ",VLOOKUP(C354,'Ceiling - Project impl.'!$A$1:$F$202,5,FALSE))</f>
        <v xml:space="preserve"> </v>
      </c>
      <c r="AN354" s="13">
        <f t="shared" si="76"/>
        <v>0</v>
      </c>
      <c r="AO354" s="182">
        <f t="shared" si="77"/>
        <v>0</v>
      </c>
      <c r="AP354" s="14"/>
      <c r="AQ354" s="6">
        <f t="shared" si="78"/>
        <v>0</v>
      </c>
      <c r="AR354" s="163"/>
      <c r="AS354" s="12" t="str">
        <f>IF(S354=""," ",VLOOKUP(C354,'Ceiling - Project impl.'!$A$1:$F$202,6,FALSE))</f>
        <v xml:space="preserve"> </v>
      </c>
      <c r="AT354" s="13">
        <f t="shared" si="79"/>
        <v>0</v>
      </c>
      <c r="AU354" s="182">
        <f t="shared" si="80"/>
        <v>0</v>
      </c>
      <c r="AV354" s="136">
        <f t="shared" si="81"/>
        <v>0</v>
      </c>
      <c r="AW354" s="15">
        <f t="shared" si="82"/>
        <v>0</v>
      </c>
      <c r="AX354" s="183">
        <f t="shared" si="83"/>
        <v>0</v>
      </c>
      <c r="AY354" s="388"/>
      <c r="AZ354" s="388"/>
      <c r="BA354" s="388"/>
    </row>
    <row r="355" spans="1:53" x14ac:dyDescent="0.3">
      <c r="A355" s="71"/>
      <c r="B355" s="11" t="str">
        <f>IF(A355="","",VLOOKUP(A355,'II.Distribution of grant'!$A$6:$E$45,2,FALSE))</f>
        <v/>
      </c>
      <c r="C355" s="11" t="str">
        <f>IF(A355="","",VLOOKUP(A355,'II.Distribution of grant'!$A$6:$E$45,4,FALSE))</f>
        <v/>
      </c>
      <c r="D355" s="11" t="str">
        <f>IF(A355=""," ",VLOOKUP(C355,'Ceiling - Project impl.'!$A$1:$F$202,2,FALSE))</f>
        <v xml:space="preserve"> </v>
      </c>
      <c r="E355" s="6"/>
      <c r="F355" s="6"/>
      <c r="G355" s="6"/>
      <c r="H355" s="12" t="str">
        <f>IF(G355=""," ",VLOOKUP(C355,'Ceiling - Project impl.'!$A$1:$F$202,3,FALSE))</f>
        <v xml:space="preserve"> </v>
      </c>
      <c r="I355" s="13">
        <f t="shared" si="63"/>
        <v>0</v>
      </c>
      <c r="J355" s="14"/>
      <c r="K355" s="6"/>
      <c r="L355" s="12" t="str">
        <f>IF(K355=""," ",VLOOKUP(C355,'Ceiling - Project impl.'!$A$1:$F$202,4,FALSE))</f>
        <v xml:space="preserve"> </v>
      </c>
      <c r="M355" s="13">
        <f t="shared" si="64"/>
        <v>0</v>
      </c>
      <c r="N355" s="14"/>
      <c r="O355" s="6"/>
      <c r="P355" s="12" t="str">
        <f>IF(O355=""," ",VLOOKUP(C355,'Ceiling - Project impl.'!$A$1:$F$202,5,FALSE))</f>
        <v xml:space="preserve"> </v>
      </c>
      <c r="Q355" s="13">
        <f t="shared" si="65"/>
        <v>0</v>
      </c>
      <c r="R355" s="14"/>
      <c r="S355" s="6"/>
      <c r="T355" s="12" t="str">
        <f>IF(S355=""," ",VLOOKUP(C355,'Ceiling - Project impl.'!$A$1:$F$202,6,FALSE))</f>
        <v xml:space="preserve"> </v>
      </c>
      <c r="U355" s="13">
        <f t="shared" si="66"/>
        <v>0</v>
      </c>
      <c r="V355" s="136">
        <f t="shared" si="67"/>
        <v>0</v>
      </c>
      <c r="W355" s="15">
        <f t="shared" si="68"/>
        <v>0</v>
      </c>
      <c r="Y355" s="6">
        <f t="shared" si="69"/>
        <v>0</v>
      </c>
      <c r="Z355" s="163"/>
      <c r="AA355" s="12" t="str">
        <f>IF(G355=""," ",VLOOKUP(C355,'Ceiling - Project impl.'!$A$1:$F$202,3,FALSE))</f>
        <v xml:space="preserve"> </v>
      </c>
      <c r="AB355" s="13">
        <f t="shared" si="70"/>
        <v>0</v>
      </c>
      <c r="AC355" s="182">
        <f t="shared" si="71"/>
        <v>0</v>
      </c>
      <c r="AD355" s="14"/>
      <c r="AE355" s="6">
        <f t="shared" si="72"/>
        <v>0</v>
      </c>
      <c r="AF355" s="163"/>
      <c r="AG355" s="12" t="str">
        <f>IF(K355=""," ",VLOOKUP(C355,'Ceiling - Project impl.'!$A$1:$F$202,4,FALSE))</f>
        <v xml:space="preserve"> </v>
      </c>
      <c r="AH355" s="13">
        <f t="shared" si="73"/>
        <v>0</v>
      </c>
      <c r="AI355" s="182">
        <f t="shared" si="74"/>
        <v>0</v>
      </c>
      <c r="AJ355" s="14"/>
      <c r="AK355" s="6">
        <f t="shared" si="75"/>
        <v>0</v>
      </c>
      <c r="AL355" s="163"/>
      <c r="AM355" s="12" t="str">
        <f>IF(O355=""," ",VLOOKUP(C355,'Ceiling - Project impl.'!$A$1:$F$202,5,FALSE))</f>
        <v xml:space="preserve"> </v>
      </c>
      <c r="AN355" s="13">
        <f t="shared" si="76"/>
        <v>0</v>
      </c>
      <c r="AO355" s="182">
        <f t="shared" si="77"/>
        <v>0</v>
      </c>
      <c r="AP355" s="14"/>
      <c r="AQ355" s="6">
        <f t="shared" si="78"/>
        <v>0</v>
      </c>
      <c r="AR355" s="163"/>
      <c r="AS355" s="12" t="str">
        <f>IF(S355=""," ",VLOOKUP(C355,'Ceiling - Project impl.'!$A$1:$F$202,6,FALSE))</f>
        <v xml:space="preserve"> </v>
      </c>
      <c r="AT355" s="13">
        <f t="shared" si="79"/>
        <v>0</v>
      </c>
      <c r="AU355" s="182">
        <f t="shared" si="80"/>
        <v>0</v>
      </c>
      <c r="AV355" s="136">
        <f t="shared" si="81"/>
        <v>0</v>
      </c>
      <c r="AW355" s="15">
        <f t="shared" si="82"/>
        <v>0</v>
      </c>
      <c r="AX355" s="183">
        <f t="shared" si="83"/>
        <v>0</v>
      </c>
      <c r="AY355" s="388"/>
      <c r="AZ355" s="388"/>
      <c r="BA355" s="388"/>
    </row>
    <row r="356" spans="1:53" x14ac:dyDescent="0.3">
      <c r="A356" s="71"/>
      <c r="B356" s="11" t="str">
        <f>IF(A356="","",VLOOKUP(A356,'II.Distribution of grant'!$A$6:$E$45,2,FALSE))</f>
        <v/>
      </c>
      <c r="C356" s="11" t="str">
        <f>IF(A356="","",VLOOKUP(A356,'II.Distribution of grant'!$A$6:$E$45,4,FALSE))</f>
        <v/>
      </c>
      <c r="D356" s="11" t="str">
        <f>IF(A356=""," ",VLOOKUP(C356,'Ceiling - Project impl.'!$A$1:$F$202,2,FALSE))</f>
        <v xml:space="preserve"> </v>
      </c>
      <c r="E356" s="6"/>
      <c r="F356" s="6"/>
      <c r="G356" s="6"/>
      <c r="H356" s="12" t="str">
        <f>IF(G356=""," ",VLOOKUP(C356,'Ceiling - Project impl.'!$A$1:$F$202,3,FALSE))</f>
        <v xml:space="preserve"> </v>
      </c>
      <c r="I356" s="13">
        <f t="shared" si="63"/>
        <v>0</v>
      </c>
      <c r="J356" s="14"/>
      <c r="K356" s="6"/>
      <c r="L356" s="12" t="str">
        <f>IF(K356=""," ",VLOOKUP(C356,'Ceiling - Project impl.'!$A$1:$F$202,4,FALSE))</f>
        <v xml:space="preserve"> </v>
      </c>
      <c r="M356" s="13">
        <f t="shared" si="64"/>
        <v>0</v>
      </c>
      <c r="N356" s="14"/>
      <c r="O356" s="6"/>
      <c r="P356" s="12" t="str">
        <f>IF(O356=""," ",VLOOKUP(C356,'Ceiling - Project impl.'!$A$1:$F$202,5,FALSE))</f>
        <v xml:space="preserve"> </v>
      </c>
      <c r="Q356" s="13">
        <f t="shared" si="65"/>
        <v>0</v>
      </c>
      <c r="R356" s="14"/>
      <c r="S356" s="6"/>
      <c r="T356" s="12" t="str">
        <f>IF(S356=""," ",VLOOKUP(C356,'Ceiling - Project impl.'!$A$1:$F$202,6,FALSE))</f>
        <v xml:space="preserve"> </v>
      </c>
      <c r="U356" s="13">
        <f t="shared" si="66"/>
        <v>0</v>
      </c>
      <c r="V356" s="136">
        <f t="shared" si="67"/>
        <v>0</v>
      </c>
      <c r="W356" s="15">
        <f t="shared" si="68"/>
        <v>0</v>
      </c>
      <c r="Y356" s="6">
        <f t="shared" si="69"/>
        <v>0</v>
      </c>
      <c r="Z356" s="163"/>
      <c r="AA356" s="12" t="str">
        <f>IF(G356=""," ",VLOOKUP(C356,'Ceiling - Project impl.'!$A$1:$F$202,3,FALSE))</f>
        <v xml:space="preserve"> </v>
      </c>
      <c r="AB356" s="13">
        <f t="shared" si="70"/>
        <v>0</v>
      </c>
      <c r="AC356" s="182">
        <f t="shared" si="71"/>
        <v>0</v>
      </c>
      <c r="AD356" s="14"/>
      <c r="AE356" s="6">
        <f t="shared" si="72"/>
        <v>0</v>
      </c>
      <c r="AF356" s="163"/>
      <c r="AG356" s="12" t="str">
        <f>IF(K356=""," ",VLOOKUP(C356,'Ceiling - Project impl.'!$A$1:$F$202,4,FALSE))</f>
        <v xml:space="preserve"> </v>
      </c>
      <c r="AH356" s="13">
        <f t="shared" si="73"/>
        <v>0</v>
      </c>
      <c r="AI356" s="182">
        <f t="shared" si="74"/>
        <v>0</v>
      </c>
      <c r="AJ356" s="14"/>
      <c r="AK356" s="6">
        <f t="shared" si="75"/>
        <v>0</v>
      </c>
      <c r="AL356" s="163"/>
      <c r="AM356" s="12" t="str">
        <f>IF(O356=""," ",VLOOKUP(C356,'Ceiling - Project impl.'!$A$1:$F$202,5,FALSE))</f>
        <v xml:space="preserve"> </v>
      </c>
      <c r="AN356" s="13">
        <f t="shared" si="76"/>
        <v>0</v>
      </c>
      <c r="AO356" s="182">
        <f t="shared" si="77"/>
        <v>0</v>
      </c>
      <c r="AP356" s="14"/>
      <c r="AQ356" s="6">
        <f t="shared" si="78"/>
        <v>0</v>
      </c>
      <c r="AR356" s="163"/>
      <c r="AS356" s="12" t="str">
        <f>IF(S356=""," ",VLOOKUP(C356,'Ceiling - Project impl.'!$A$1:$F$202,6,FALSE))</f>
        <v xml:space="preserve"> </v>
      </c>
      <c r="AT356" s="13">
        <f t="shared" si="79"/>
        <v>0</v>
      </c>
      <c r="AU356" s="182">
        <f t="shared" si="80"/>
        <v>0</v>
      </c>
      <c r="AV356" s="136">
        <f t="shared" si="81"/>
        <v>0</v>
      </c>
      <c r="AW356" s="15">
        <f t="shared" si="82"/>
        <v>0</v>
      </c>
      <c r="AX356" s="183">
        <f t="shared" si="83"/>
        <v>0</v>
      </c>
      <c r="AY356" s="388"/>
      <c r="AZ356" s="388"/>
      <c r="BA356" s="388"/>
    </row>
    <row r="357" spans="1:53" x14ac:dyDescent="0.3">
      <c r="A357" s="71"/>
      <c r="B357" s="11" t="str">
        <f>IF(A357="","",VLOOKUP(A357,'II.Distribution of grant'!$A$6:$E$45,2,FALSE))</f>
        <v/>
      </c>
      <c r="C357" s="11" t="str">
        <f>IF(A357="","",VLOOKUP(A357,'II.Distribution of grant'!$A$6:$E$45,4,FALSE))</f>
        <v/>
      </c>
      <c r="D357" s="11" t="str">
        <f>IF(A357=""," ",VLOOKUP(C357,'Ceiling - Project impl.'!$A$1:$F$202,2,FALSE))</f>
        <v xml:space="preserve"> </v>
      </c>
      <c r="E357" s="6"/>
      <c r="F357" s="6"/>
      <c r="G357" s="6"/>
      <c r="H357" s="12" t="str">
        <f>IF(G357=""," ",VLOOKUP(C357,'Ceiling - Project impl.'!$A$1:$F$202,3,FALSE))</f>
        <v xml:space="preserve"> </v>
      </c>
      <c r="I357" s="13">
        <f t="shared" si="63"/>
        <v>0</v>
      </c>
      <c r="J357" s="14"/>
      <c r="K357" s="6"/>
      <c r="L357" s="12" t="str">
        <f>IF(K357=""," ",VLOOKUP(C357,'Ceiling - Project impl.'!$A$1:$F$202,4,FALSE))</f>
        <v xml:space="preserve"> </v>
      </c>
      <c r="M357" s="13">
        <f t="shared" si="64"/>
        <v>0</v>
      </c>
      <c r="N357" s="14"/>
      <c r="O357" s="6"/>
      <c r="P357" s="12" t="str">
        <f>IF(O357=""," ",VLOOKUP(C357,'Ceiling - Project impl.'!$A$1:$F$202,5,FALSE))</f>
        <v xml:space="preserve"> </v>
      </c>
      <c r="Q357" s="13">
        <f t="shared" si="65"/>
        <v>0</v>
      </c>
      <c r="R357" s="14"/>
      <c r="S357" s="6"/>
      <c r="T357" s="12" t="str">
        <f>IF(S357=""," ",VLOOKUP(C357,'Ceiling - Project impl.'!$A$1:$F$202,6,FALSE))</f>
        <v xml:space="preserve"> </v>
      </c>
      <c r="U357" s="13">
        <f t="shared" si="66"/>
        <v>0</v>
      </c>
      <c r="V357" s="136">
        <f t="shared" si="67"/>
        <v>0</v>
      </c>
      <c r="W357" s="15">
        <f t="shared" si="68"/>
        <v>0</v>
      </c>
      <c r="Y357" s="6">
        <f t="shared" si="69"/>
        <v>0</v>
      </c>
      <c r="Z357" s="163"/>
      <c r="AA357" s="12" t="str">
        <f>IF(G357=""," ",VLOOKUP(C357,'Ceiling - Project impl.'!$A$1:$F$202,3,FALSE))</f>
        <v xml:space="preserve"> </v>
      </c>
      <c r="AB357" s="13">
        <f t="shared" si="70"/>
        <v>0</v>
      </c>
      <c r="AC357" s="182">
        <f t="shared" si="71"/>
        <v>0</v>
      </c>
      <c r="AD357" s="14"/>
      <c r="AE357" s="6">
        <f t="shared" si="72"/>
        <v>0</v>
      </c>
      <c r="AF357" s="163"/>
      <c r="AG357" s="12" t="str">
        <f>IF(K357=""," ",VLOOKUP(C357,'Ceiling - Project impl.'!$A$1:$F$202,4,FALSE))</f>
        <v xml:space="preserve"> </v>
      </c>
      <c r="AH357" s="13">
        <f t="shared" si="73"/>
        <v>0</v>
      </c>
      <c r="AI357" s="182">
        <f t="shared" si="74"/>
        <v>0</v>
      </c>
      <c r="AJ357" s="14"/>
      <c r="AK357" s="6">
        <f t="shared" si="75"/>
        <v>0</v>
      </c>
      <c r="AL357" s="163"/>
      <c r="AM357" s="12" t="str">
        <f>IF(O357=""," ",VLOOKUP(C357,'Ceiling - Project impl.'!$A$1:$F$202,5,FALSE))</f>
        <v xml:space="preserve"> </v>
      </c>
      <c r="AN357" s="13">
        <f t="shared" si="76"/>
        <v>0</v>
      </c>
      <c r="AO357" s="182">
        <f t="shared" si="77"/>
        <v>0</v>
      </c>
      <c r="AP357" s="14"/>
      <c r="AQ357" s="6">
        <f t="shared" si="78"/>
        <v>0</v>
      </c>
      <c r="AR357" s="163"/>
      <c r="AS357" s="12" t="str">
        <f>IF(S357=""," ",VLOOKUP(C357,'Ceiling - Project impl.'!$A$1:$F$202,6,FALSE))</f>
        <v xml:space="preserve"> </v>
      </c>
      <c r="AT357" s="13">
        <f t="shared" si="79"/>
        <v>0</v>
      </c>
      <c r="AU357" s="182">
        <f t="shared" si="80"/>
        <v>0</v>
      </c>
      <c r="AV357" s="136">
        <f t="shared" si="81"/>
        <v>0</v>
      </c>
      <c r="AW357" s="15">
        <f t="shared" si="82"/>
        <v>0</v>
      </c>
      <c r="AX357" s="183">
        <f t="shared" si="83"/>
        <v>0</v>
      </c>
      <c r="AY357" s="388"/>
      <c r="AZ357" s="388"/>
      <c r="BA357" s="388"/>
    </row>
    <row r="358" spans="1:53" x14ac:dyDescent="0.3">
      <c r="A358" s="71"/>
      <c r="B358" s="11" t="str">
        <f>IF(A358="","",VLOOKUP(A358,'II.Distribution of grant'!$A$6:$E$45,2,FALSE))</f>
        <v/>
      </c>
      <c r="C358" s="11" t="str">
        <f>IF(A358="","",VLOOKUP(A358,'II.Distribution of grant'!$A$6:$E$45,4,FALSE))</f>
        <v/>
      </c>
      <c r="D358" s="11" t="str">
        <f>IF(A358=""," ",VLOOKUP(C358,'Ceiling - Project impl.'!$A$1:$F$202,2,FALSE))</f>
        <v xml:space="preserve"> </v>
      </c>
      <c r="E358" s="6"/>
      <c r="F358" s="6"/>
      <c r="G358" s="6"/>
      <c r="H358" s="12" t="str">
        <f>IF(G358=""," ",VLOOKUP(C358,'Ceiling - Project impl.'!$A$1:$F$202,3,FALSE))</f>
        <v xml:space="preserve"> </v>
      </c>
      <c r="I358" s="13">
        <f t="shared" si="63"/>
        <v>0</v>
      </c>
      <c r="J358" s="14"/>
      <c r="K358" s="6"/>
      <c r="L358" s="12" t="str">
        <f>IF(K358=""," ",VLOOKUP(C358,'Ceiling - Project impl.'!$A$1:$F$202,4,FALSE))</f>
        <v xml:space="preserve"> </v>
      </c>
      <c r="M358" s="13">
        <f t="shared" si="64"/>
        <v>0</v>
      </c>
      <c r="N358" s="14"/>
      <c r="O358" s="6"/>
      <c r="P358" s="12" t="str">
        <f>IF(O358=""," ",VLOOKUP(C358,'Ceiling - Project impl.'!$A$1:$F$202,5,FALSE))</f>
        <v xml:space="preserve"> </v>
      </c>
      <c r="Q358" s="13">
        <f t="shared" si="65"/>
        <v>0</v>
      </c>
      <c r="R358" s="14"/>
      <c r="S358" s="6"/>
      <c r="T358" s="12" t="str">
        <f>IF(S358=""," ",VLOOKUP(C358,'Ceiling - Project impl.'!$A$1:$F$202,6,FALSE))</f>
        <v xml:space="preserve"> </v>
      </c>
      <c r="U358" s="13">
        <f t="shared" si="66"/>
        <v>0</v>
      </c>
      <c r="V358" s="136">
        <f t="shared" si="67"/>
        <v>0</v>
      </c>
      <c r="W358" s="15">
        <f t="shared" si="68"/>
        <v>0</v>
      </c>
      <c r="Y358" s="6">
        <f t="shared" si="69"/>
        <v>0</v>
      </c>
      <c r="Z358" s="163"/>
      <c r="AA358" s="12" t="str">
        <f>IF(G358=""," ",VLOOKUP(C358,'Ceiling - Project impl.'!$A$1:$F$202,3,FALSE))</f>
        <v xml:space="preserve"> </v>
      </c>
      <c r="AB358" s="13">
        <f t="shared" si="70"/>
        <v>0</v>
      </c>
      <c r="AC358" s="182">
        <f t="shared" si="71"/>
        <v>0</v>
      </c>
      <c r="AD358" s="14"/>
      <c r="AE358" s="6">
        <f t="shared" si="72"/>
        <v>0</v>
      </c>
      <c r="AF358" s="163"/>
      <c r="AG358" s="12" t="str">
        <f>IF(K358=""," ",VLOOKUP(C358,'Ceiling - Project impl.'!$A$1:$F$202,4,FALSE))</f>
        <v xml:space="preserve"> </v>
      </c>
      <c r="AH358" s="13">
        <f t="shared" si="73"/>
        <v>0</v>
      </c>
      <c r="AI358" s="182">
        <f t="shared" si="74"/>
        <v>0</v>
      </c>
      <c r="AJ358" s="14"/>
      <c r="AK358" s="6">
        <f t="shared" si="75"/>
        <v>0</v>
      </c>
      <c r="AL358" s="163"/>
      <c r="AM358" s="12" t="str">
        <f>IF(O358=""," ",VLOOKUP(C358,'Ceiling - Project impl.'!$A$1:$F$202,5,FALSE))</f>
        <v xml:space="preserve"> </v>
      </c>
      <c r="AN358" s="13">
        <f t="shared" si="76"/>
        <v>0</v>
      </c>
      <c r="AO358" s="182">
        <f t="shared" si="77"/>
        <v>0</v>
      </c>
      <c r="AP358" s="14"/>
      <c r="AQ358" s="6">
        <f t="shared" si="78"/>
        <v>0</v>
      </c>
      <c r="AR358" s="163"/>
      <c r="AS358" s="12" t="str">
        <f>IF(S358=""," ",VLOOKUP(C358,'Ceiling - Project impl.'!$A$1:$F$202,6,FALSE))</f>
        <v xml:space="preserve"> </v>
      </c>
      <c r="AT358" s="13">
        <f t="shared" si="79"/>
        <v>0</v>
      </c>
      <c r="AU358" s="182">
        <f t="shared" si="80"/>
        <v>0</v>
      </c>
      <c r="AV358" s="136">
        <f t="shared" si="81"/>
        <v>0</v>
      </c>
      <c r="AW358" s="15">
        <f t="shared" si="82"/>
        <v>0</v>
      </c>
      <c r="AX358" s="183">
        <f t="shared" si="83"/>
        <v>0</v>
      </c>
      <c r="AY358" s="388"/>
      <c r="AZ358" s="388"/>
      <c r="BA358" s="388"/>
    </row>
    <row r="359" spans="1:53" x14ac:dyDescent="0.3">
      <c r="A359" s="71"/>
      <c r="B359" s="11" t="str">
        <f>IF(A359="","",VLOOKUP(A359,'II.Distribution of grant'!$A$6:$E$45,2,FALSE))</f>
        <v/>
      </c>
      <c r="C359" s="11" t="str">
        <f>IF(A359="","",VLOOKUP(A359,'II.Distribution of grant'!$A$6:$E$45,4,FALSE))</f>
        <v/>
      </c>
      <c r="D359" s="11" t="str">
        <f>IF(A359=""," ",VLOOKUP(C359,'Ceiling - Project impl.'!$A$1:$F$202,2,FALSE))</f>
        <v xml:space="preserve"> </v>
      </c>
      <c r="E359" s="6"/>
      <c r="F359" s="6"/>
      <c r="G359" s="6"/>
      <c r="H359" s="12" t="str">
        <f>IF(G359=""," ",VLOOKUP(C359,'Ceiling - Project impl.'!$A$1:$F$202,3,FALSE))</f>
        <v xml:space="preserve"> </v>
      </c>
      <c r="I359" s="13">
        <f t="shared" si="63"/>
        <v>0</v>
      </c>
      <c r="J359" s="14"/>
      <c r="K359" s="6"/>
      <c r="L359" s="12" t="str">
        <f>IF(K359=""," ",VLOOKUP(C359,'Ceiling - Project impl.'!$A$1:$F$202,4,FALSE))</f>
        <v xml:space="preserve"> </v>
      </c>
      <c r="M359" s="13">
        <f t="shared" si="64"/>
        <v>0</v>
      </c>
      <c r="N359" s="14"/>
      <c r="O359" s="6"/>
      <c r="P359" s="12" t="str">
        <f>IF(O359=""," ",VLOOKUP(C359,'Ceiling - Project impl.'!$A$1:$F$202,5,FALSE))</f>
        <v xml:space="preserve"> </v>
      </c>
      <c r="Q359" s="13">
        <f t="shared" si="65"/>
        <v>0</v>
      </c>
      <c r="R359" s="14"/>
      <c r="S359" s="6"/>
      <c r="T359" s="12" t="str">
        <f>IF(S359=""," ",VLOOKUP(C359,'Ceiling - Project impl.'!$A$1:$F$202,6,FALSE))</f>
        <v xml:space="preserve"> </v>
      </c>
      <c r="U359" s="13">
        <f t="shared" si="66"/>
        <v>0</v>
      </c>
      <c r="V359" s="136">
        <f t="shared" si="67"/>
        <v>0</v>
      </c>
      <c r="W359" s="15">
        <f t="shared" si="68"/>
        <v>0</v>
      </c>
      <c r="Y359" s="6">
        <f t="shared" si="69"/>
        <v>0</v>
      </c>
      <c r="Z359" s="163"/>
      <c r="AA359" s="12" t="str">
        <f>IF(G359=""," ",VLOOKUP(C359,'Ceiling - Project impl.'!$A$1:$F$202,3,FALSE))</f>
        <v xml:space="preserve"> </v>
      </c>
      <c r="AB359" s="13">
        <f t="shared" si="70"/>
        <v>0</v>
      </c>
      <c r="AC359" s="182">
        <f t="shared" si="71"/>
        <v>0</v>
      </c>
      <c r="AD359" s="14"/>
      <c r="AE359" s="6">
        <f t="shared" si="72"/>
        <v>0</v>
      </c>
      <c r="AF359" s="163"/>
      <c r="AG359" s="12" t="str">
        <f>IF(K359=""," ",VLOOKUP(C359,'Ceiling - Project impl.'!$A$1:$F$202,4,FALSE))</f>
        <v xml:space="preserve"> </v>
      </c>
      <c r="AH359" s="13">
        <f t="shared" si="73"/>
        <v>0</v>
      </c>
      <c r="AI359" s="182">
        <f t="shared" si="74"/>
        <v>0</v>
      </c>
      <c r="AJ359" s="14"/>
      <c r="AK359" s="6">
        <f t="shared" si="75"/>
        <v>0</v>
      </c>
      <c r="AL359" s="163"/>
      <c r="AM359" s="12" t="str">
        <f>IF(O359=""," ",VLOOKUP(C359,'Ceiling - Project impl.'!$A$1:$F$202,5,FALSE))</f>
        <v xml:space="preserve"> </v>
      </c>
      <c r="AN359" s="13">
        <f t="shared" si="76"/>
        <v>0</v>
      </c>
      <c r="AO359" s="182">
        <f t="shared" si="77"/>
        <v>0</v>
      </c>
      <c r="AP359" s="14"/>
      <c r="AQ359" s="6">
        <f t="shared" si="78"/>
        <v>0</v>
      </c>
      <c r="AR359" s="163"/>
      <c r="AS359" s="12" t="str">
        <f>IF(S359=""," ",VLOOKUP(C359,'Ceiling - Project impl.'!$A$1:$F$202,6,FALSE))</f>
        <v xml:space="preserve"> </v>
      </c>
      <c r="AT359" s="13">
        <f t="shared" si="79"/>
        <v>0</v>
      </c>
      <c r="AU359" s="182">
        <f t="shared" si="80"/>
        <v>0</v>
      </c>
      <c r="AV359" s="136">
        <f t="shared" si="81"/>
        <v>0</v>
      </c>
      <c r="AW359" s="15">
        <f t="shared" si="82"/>
        <v>0</v>
      </c>
      <c r="AX359" s="183">
        <f t="shared" si="83"/>
        <v>0</v>
      </c>
      <c r="AY359" s="388"/>
      <c r="AZ359" s="388"/>
      <c r="BA359" s="388"/>
    </row>
    <row r="360" spans="1:53" x14ac:dyDescent="0.3">
      <c r="A360" s="71"/>
      <c r="B360" s="11" t="str">
        <f>IF(A360="","",VLOOKUP(A360,'II.Distribution of grant'!$A$6:$E$45,2,FALSE))</f>
        <v/>
      </c>
      <c r="C360" s="11" t="str">
        <f>IF(A360="","",VLOOKUP(A360,'II.Distribution of grant'!$A$6:$E$45,4,FALSE))</f>
        <v/>
      </c>
      <c r="D360" s="11" t="str">
        <f>IF(A360=""," ",VLOOKUP(C360,'Ceiling - Project impl.'!$A$1:$F$202,2,FALSE))</f>
        <v xml:space="preserve"> </v>
      </c>
      <c r="E360" s="6"/>
      <c r="F360" s="6"/>
      <c r="G360" s="6"/>
      <c r="H360" s="12" t="str">
        <f>IF(G360=""," ",VLOOKUP(C360,'Ceiling - Project impl.'!$A$1:$F$202,3,FALSE))</f>
        <v xml:space="preserve"> </v>
      </c>
      <c r="I360" s="13">
        <f t="shared" si="63"/>
        <v>0</v>
      </c>
      <c r="J360" s="14"/>
      <c r="K360" s="6"/>
      <c r="L360" s="12" t="str">
        <f>IF(K360=""," ",VLOOKUP(C360,'Ceiling - Project impl.'!$A$1:$F$202,4,FALSE))</f>
        <v xml:space="preserve"> </v>
      </c>
      <c r="M360" s="13">
        <f t="shared" si="64"/>
        <v>0</v>
      </c>
      <c r="N360" s="14"/>
      <c r="O360" s="6"/>
      <c r="P360" s="12" t="str">
        <f>IF(O360=""," ",VLOOKUP(C360,'Ceiling - Project impl.'!$A$1:$F$202,5,FALSE))</f>
        <v xml:space="preserve"> </v>
      </c>
      <c r="Q360" s="13">
        <f t="shared" si="65"/>
        <v>0</v>
      </c>
      <c r="R360" s="14"/>
      <c r="S360" s="6"/>
      <c r="T360" s="12" t="str">
        <f>IF(S360=""," ",VLOOKUP(C360,'Ceiling - Project impl.'!$A$1:$F$202,6,FALSE))</f>
        <v xml:space="preserve"> </v>
      </c>
      <c r="U360" s="13">
        <f t="shared" si="66"/>
        <v>0</v>
      </c>
      <c r="V360" s="136">
        <f t="shared" si="67"/>
        <v>0</v>
      </c>
      <c r="W360" s="15">
        <f t="shared" si="68"/>
        <v>0</v>
      </c>
      <c r="Y360" s="6">
        <f t="shared" si="69"/>
        <v>0</v>
      </c>
      <c r="Z360" s="163"/>
      <c r="AA360" s="12" t="str">
        <f>IF(G360=""," ",VLOOKUP(C360,'Ceiling - Project impl.'!$A$1:$F$202,3,FALSE))</f>
        <v xml:space="preserve"> </v>
      </c>
      <c r="AB360" s="13">
        <f t="shared" si="70"/>
        <v>0</v>
      </c>
      <c r="AC360" s="182">
        <f t="shared" si="71"/>
        <v>0</v>
      </c>
      <c r="AD360" s="14"/>
      <c r="AE360" s="6">
        <f t="shared" si="72"/>
        <v>0</v>
      </c>
      <c r="AF360" s="163"/>
      <c r="AG360" s="12" t="str">
        <f>IF(K360=""," ",VLOOKUP(C360,'Ceiling - Project impl.'!$A$1:$F$202,4,FALSE))</f>
        <v xml:space="preserve"> </v>
      </c>
      <c r="AH360" s="13">
        <f t="shared" si="73"/>
        <v>0</v>
      </c>
      <c r="AI360" s="182">
        <f t="shared" si="74"/>
        <v>0</v>
      </c>
      <c r="AJ360" s="14"/>
      <c r="AK360" s="6">
        <f t="shared" si="75"/>
        <v>0</v>
      </c>
      <c r="AL360" s="163"/>
      <c r="AM360" s="12" t="str">
        <f>IF(O360=""," ",VLOOKUP(C360,'Ceiling - Project impl.'!$A$1:$F$202,5,FALSE))</f>
        <v xml:space="preserve"> </v>
      </c>
      <c r="AN360" s="13">
        <f t="shared" si="76"/>
        <v>0</v>
      </c>
      <c r="AO360" s="182">
        <f t="shared" si="77"/>
        <v>0</v>
      </c>
      <c r="AP360" s="14"/>
      <c r="AQ360" s="6">
        <f t="shared" si="78"/>
        <v>0</v>
      </c>
      <c r="AR360" s="163"/>
      <c r="AS360" s="12" t="str">
        <f>IF(S360=""," ",VLOOKUP(C360,'Ceiling - Project impl.'!$A$1:$F$202,6,FALSE))</f>
        <v xml:space="preserve"> </v>
      </c>
      <c r="AT360" s="13">
        <f t="shared" si="79"/>
        <v>0</v>
      </c>
      <c r="AU360" s="182">
        <f t="shared" si="80"/>
        <v>0</v>
      </c>
      <c r="AV360" s="136">
        <f t="shared" si="81"/>
        <v>0</v>
      </c>
      <c r="AW360" s="15">
        <f t="shared" si="82"/>
        <v>0</v>
      </c>
      <c r="AX360" s="183">
        <f t="shared" si="83"/>
        <v>0</v>
      </c>
      <c r="AY360" s="388"/>
      <c r="AZ360" s="388"/>
      <c r="BA360" s="388"/>
    </row>
    <row r="361" spans="1:53" x14ac:dyDescent="0.3">
      <c r="A361" s="71"/>
      <c r="B361" s="11" t="str">
        <f>IF(A361="","",VLOOKUP(A361,'II.Distribution of grant'!$A$6:$E$45,2,FALSE))</f>
        <v/>
      </c>
      <c r="C361" s="11" t="str">
        <f>IF(A361="","",VLOOKUP(A361,'II.Distribution of grant'!$A$6:$E$45,4,FALSE))</f>
        <v/>
      </c>
      <c r="D361" s="11" t="str">
        <f>IF(A361=""," ",VLOOKUP(C361,'Ceiling - Project impl.'!$A$1:$F$202,2,FALSE))</f>
        <v xml:space="preserve"> </v>
      </c>
      <c r="E361" s="6"/>
      <c r="F361" s="6"/>
      <c r="G361" s="6"/>
      <c r="H361" s="12" t="str">
        <f>IF(G361=""," ",VLOOKUP(C361,'Ceiling - Project impl.'!$A$1:$F$202,3,FALSE))</f>
        <v xml:space="preserve"> </v>
      </c>
      <c r="I361" s="13">
        <f t="shared" si="63"/>
        <v>0</v>
      </c>
      <c r="J361" s="14"/>
      <c r="K361" s="6"/>
      <c r="L361" s="12" t="str">
        <f>IF(K361=""," ",VLOOKUP(C361,'Ceiling - Project impl.'!$A$1:$F$202,4,FALSE))</f>
        <v xml:space="preserve"> </v>
      </c>
      <c r="M361" s="13">
        <f t="shared" si="64"/>
        <v>0</v>
      </c>
      <c r="N361" s="14"/>
      <c r="O361" s="6"/>
      <c r="P361" s="12" t="str">
        <f>IF(O361=""," ",VLOOKUP(C361,'Ceiling - Project impl.'!$A$1:$F$202,5,FALSE))</f>
        <v xml:space="preserve"> </v>
      </c>
      <c r="Q361" s="13">
        <f t="shared" si="65"/>
        <v>0</v>
      </c>
      <c r="R361" s="14"/>
      <c r="S361" s="6"/>
      <c r="T361" s="12" t="str">
        <f>IF(S361=""," ",VLOOKUP(C361,'Ceiling - Project impl.'!$A$1:$F$202,6,FALSE))</f>
        <v xml:space="preserve"> </v>
      </c>
      <c r="U361" s="13">
        <f t="shared" si="66"/>
        <v>0</v>
      </c>
      <c r="V361" s="136">
        <f t="shared" si="67"/>
        <v>0</v>
      </c>
      <c r="W361" s="15">
        <f t="shared" si="68"/>
        <v>0</v>
      </c>
      <c r="Y361" s="6">
        <f t="shared" si="69"/>
        <v>0</v>
      </c>
      <c r="Z361" s="163"/>
      <c r="AA361" s="12" t="str">
        <f>IF(G361=""," ",VLOOKUP(C361,'Ceiling - Project impl.'!$A$1:$F$202,3,FALSE))</f>
        <v xml:space="preserve"> </v>
      </c>
      <c r="AB361" s="13">
        <f t="shared" si="70"/>
        <v>0</v>
      </c>
      <c r="AC361" s="182">
        <f t="shared" si="71"/>
        <v>0</v>
      </c>
      <c r="AD361" s="14"/>
      <c r="AE361" s="6">
        <f t="shared" si="72"/>
        <v>0</v>
      </c>
      <c r="AF361" s="163"/>
      <c r="AG361" s="12" t="str">
        <f>IF(K361=""," ",VLOOKUP(C361,'Ceiling - Project impl.'!$A$1:$F$202,4,FALSE))</f>
        <v xml:space="preserve"> </v>
      </c>
      <c r="AH361" s="13">
        <f t="shared" si="73"/>
        <v>0</v>
      </c>
      <c r="AI361" s="182">
        <f t="shared" si="74"/>
        <v>0</v>
      </c>
      <c r="AJ361" s="14"/>
      <c r="AK361" s="6">
        <f t="shared" si="75"/>
        <v>0</v>
      </c>
      <c r="AL361" s="163"/>
      <c r="AM361" s="12" t="str">
        <f>IF(O361=""," ",VLOOKUP(C361,'Ceiling - Project impl.'!$A$1:$F$202,5,FALSE))</f>
        <v xml:space="preserve"> </v>
      </c>
      <c r="AN361" s="13">
        <f t="shared" si="76"/>
        <v>0</v>
      </c>
      <c r="AO361" s="182">
        <f t="shared" si="77"/>
        <v>0</v>
      </c>
      <c r="AP361" s="14"/>
      <c r="AQ361" s="6">
        <f t="shared" si="78"/>
        <v>0</v>
      </c>
      <c r="AR361" s="163"/>
      <c r="AS361" s="12" t="str">
        <f>IF(S361=""," ",VLOOKUP(C361,'Ceiling - Project impl.'!$A$1:$F$202,6,FALSE))</f>
        <v xml:space="preserve"> </v>
      </c>
      <c r="AT361" s="13">
        <f t="shared" si="79"/>
        <v>0</v>
      </c>
      <c r="AU361" s="182">
        <f t="shared" si="80"/>
        <v>0</v>
      </c>
      <c r="AV361" s="136">
        <f t="shared" si="81"/>
        <v>0</v>
      </c>
      <c r="AW361" s="15">
        <f t="shared" si="82"/>
        <v>0</v>
      </c>
      <c r="AX361" s="183">
        <f t="shared" si="83"/>
        <v>0</v>
      </c>
      <c r="AY361" s="388"/>
      <c r="AZ361" s="388"/>
      <c r="BA361" s="388"/>
    </row>
    <row r="362" spans="1:53" x14ac:dyDescent="0.3">
      <c r="A362" s="71"/>
      <c r="B362" s="11" t="str">
        <f>IF(A362="","",VLOOKUP(A362,'II.Distribution of grant'!$A$6:$E$45,2,FALSE))</f>
        <v/>
      </c>
      <c r="C362" s="11" t="str">
        <f>IF(A362="","",VLOOKUP(A362,'II.Distribution of grant'!$A$6:$E$45,4,FALSE))</f>
        <v/>
      </c>
      <c r="D362" s="11" t="str">
        <f>IF(A362=""," ",VLOOKUP(C362,'Ceiling - Project impl.'!$A$1:$F$202,2,FALSE))</f>
        <v xml:space="preserve"> </v>
      </c>
      <c r="E362" s="6"/>
      <c r="F362" s="6"/>
      <c r="G362" s="6"/>
      <c r="H362" s="12" t="str">
        <f>IF(G362=""," ",VLOOKUP(C362,'Ceiling - Project impl.'!$A$1:$F$202,3,FALSE))</f>
        <v xml:space="preserve"> </v>
      </c>
      <c r="I362" s="13">
        <f t="shared" si="63"/>
        <v>0</v>
      </c>
      <c r="J362" s="14"/>
      <c r="K362" s="6"/>
      <c r="L362" s="12" t="str">
        <f>IF(K362=""," ",VLOOKUP(C362,'Ceiling - Project impl.'!$A$1:$F$202,4,FALSE))</f>
        <v xml:space="preserve"> </v>
      </c>
      <c r="M362" s="13">
        <f t="shared" si="64"/>
        <v>0</v>
      </c>
      <c r="N362" s="14"/>
      <c r="O362" s="6"/>
      <c r="P362" s="12" t="str">
        <f>IF(O362=""," ",VLOOKUP(C362,'Ceiling - Project impl.'!$A$1:$F$202,5,FALSE))</f>
        <v xml:space="preserve"> </v>
      </c>
      <c r="Q362" s="13">
        <f t="shared" si="65"/>
        <v>0</v>
      </c>
      <c r="R362" s="14"/>
      <c r="S362" s="6"/>
      <c r="T362" s="12" t="str">
        <f>IF(S362=""," ",VLOOKUP(C362,'Ceiling - Project impl.'!$A$1:$F$202,6,FALSE))</f>
        <v xml:space="preserve"> </v>
      </c>
      <c r="U362" s="13">
        <f t="shared" si="66"/>
        <v>0</v>
      </c>
      <c r="V362" s="136">
        <f t="shared" si="67"/>
        <v>0</v>
      </c>
      <c r="W362" s="15">
        <f t="shared" si="68"/>
        <v>0</v>
      </c>
      <c r="Y362" s="6">
        <f t="shared" si="69"/>
        <v>0</v>
      </c>
      <c r="Z362" s="163"/>
      <c r="AA362" s="12" t="str">
        <f>IF(G362=""," ",VLOOKUP(C362,'Ceiling - Project impl.'!$A$1:$F$202,3,FALSE))</f>
        <v xml:space="preserve"> </v>
      </c>
      <c r="AB362" s="13">
        <f t="shared" si="70"/>
        <v>0</v>
      </c>
      <c r="AC362" s="182">
        <f t="shared" si="71"/>
        <v>0</v>
      </c>
      <c r="AD362" s="14"/>
      <c r="AE362" s="6">
        <f t="shared" si="72"/>
        <v>0</v>
      </c>
      <c r="AF362" s="163"/>
      <c r="AG362" s="12" t="str">
        <f>IF(K362=""," ",VLOOKUP(C362,'Ceiling - Project impl.'!$A$1:$F$202,4,FALSE))</f>
        <v xml:space="preserve"> </v>
      </c>
      <c r="AH362" s="13">
        <f t="shared" si="73"/>
        <v>0</v>
      </c>
      <c r="AI362" s="182">
        <f t="shared" si="74"/>
        <v>0</v>
      </c>
      <c r="AJ362" s="14"/>
      <c r="AK362" s="6">
        <f t="shared" si="75"/>
        <v>0</v>
      </c>
      <c r="AL362" s="163"/>
      <c r="AM362" s="12" t="str">
        <f>IF(O362=""," ",VLOOKUP(C362,'Ceiling - Project impl.'!$A$1:$F$202,5,FALSE))</f>
        <v xml:space="preserve"> </v>
      </c>
      <c r="AN362" s="13">
        <f t="shared" si="76"/>
        <v>0</v>
      </c>
      <c r="AO362" s="182">
        <f t="shared" si="77"/>
        <v>0</v>
      </c>
      <c r="AP362" s="14"/>
      <c r="AQ362" s="6">
        <f t="shared" si="78"/>
        <v>0</v>
      </c>
      <c r="AR362" s="163"/>
      <c r="AS362" s="12" t="str">
        <f>IF(S362=""," ",VLOOKUP(C362,'Ceiling - Project impl.'!$A$1:$F$202,6,FALSE))</f>
        <v xml:space="preserve"> </v>
      </c>
      <c r="AT362" s="13">
        <f t="shared" si="79"/>
        <v>0</v>
      </c>
      <c r="AU362" s="182">
        <f t="shared" si="80"/>
        <v>0</v>
      </c>
      <c r="AV362" s="136">
        <f t="shared" si="81"/>
        <v>0</v>
      </c>
      <c r="AW362" s="15">
        <f t="shared" si="82"/>
        <v>0</v>
      </c>
      <c r="AX362" s="183">
        <f t="shared" si="83"/>
        <v>0</v>
      </c>
      <c r="AY362" s="388"/>
      <c r="AZ362" s="388"/>
      <c r="BA362" s="388"/>
    </row>
    <row r="363" spans="1:53" x14ac:dyDescent="0.3">
      <c r="A363" s="71"/>
      <c r="B363" s="11" t="str">
        <f>IF(A363="","",VLOOKUP(A363,'II.Distribution of grant'!$A$6:$E$45,2,FALSE))</f>
        <v/>
      </c>
      <c r="C363" s="11" t="str">
        <f>IF(A363="","",VLOOKUP(A363,'II.Distribution of grant'!$A$6:$E$45,4,FALSE))</f>
        <v/>
      </c>
      <c r="D363" s="11" t="str">
        <f>IF(A363=""," ",VLOOKUP(C363,'Ceiling - Project impl.'!$A$1:$F$202,2,FALSE))</f>
        <v xml:space="preserve"> </v>
      </c>
      <c r="E363" s="6"/>
      <c r="F363" s="6"/>
      <c r="G363" s="6"/>
      <c r="H363" s="12" t="str">
        <f>IF(G363=""," ",VLOOKUP(C363,'Ceiling - Project impl.'!$A$1:$F$202,3,FALSE))</f>
        <v xml:space="preserve"> </v>
      </c>
      <c r="I363" s="13">
        <f t="shared" si="63"/>
        <v>0</v>
      </c>
      <c r="J363" s="14"/>
      <c r="K363" s="6"/>
      <c r="L363" s="12" t="str">
        <f>IF(K363=""," ",VLOOKUP(C363,'Ceiling - Project impl.'!$A$1:$F$202,4,FALSE))</f>
        <v xml:space="preserve"> </v>
      </c>
      <c r="M363" s="13">
        <f t="shared" si="64"/>
        <v>0</v>
      </c>
      <c r="N363" s="14"/>
      <c r="O363" s="6"/>
      <c r="P363" s="12" t="str">
        <f>IF(O363=""," ",VLOOKUP(C363,'Ceiling - Project impl.'!$A$1:$F$202,5,FALSE))</f>
        <v xml:space="preserve"> </v>
      </c>
      <c r="Q363" s="13">
        <f t="shared" si="65"/>
        <v>0</v>
      </c>
      <c r="R363" s="14"/>
      <c r="S363" s="6"/>
      <c r="T363" s="12" t="str">
        <f>IF(S363=""," ",VLOOKUP(C363,'Ceiling - Project impl.'!$A$1:$F$202,6,FALSE))</f>
        <v xml:space="preserve"> </v>
      </c>
      <c r="U363" s="13">
        <f t="shared" si="66"/>
        <v>0</v>
      </c>
      <c r="V363" s="136">
        <f t="shared" si="67"/>
        <v>0</v>
      </c>
      <c r="W363" s="15">
        <f t="shared" si="68"/>
        <v>0</v>
      </c>
      <c r="Y363" s="6">
        <f t="shared" si="69"/>
        <v>0</v>
      </c>
      <c r="Z363" s="163"/>
      <c r="AA363" s="12" t="str">
        <f>IF(G363=""," ",VLOOKUP(C363,'Ceiling - Project impl.'!$A$1:$F$202,3,FALSE))</f>
        <v xml:space="preserve"> </v>
      </c>
      <c r="AB363" s="13">
        <f t="shared" si="70"/>
        <v>0</v>
      </c>
      <c r="AC363" s="182">
        <f t="shared" si="71"/>
        <v>0</v>
      </c>
      <c r="AD363" s="14"/>
      <c r="AE363" s="6">
        <f t="shared" si="72"/>
        <v>0</v>
      </c>
      <c r="AF363" s="163"/>
      <c r="AG363" s="12" t="str">
        <f>IF(K363=""," ",VLOOKUP(C363,'Ceiling - Project impl.'!$A$1:$F$202,4,FALSE))</f>
        <v xml:space="preserve"> </v>
      </c>
      <c r="AH363" s="13">
        <f t="shared" si="73"/>
        <v>0</v>
      </c>
      <c r="AI363" s="182">
        <f t="shared" si="74"/>
        <v>0</v>
      </c>
      <c r="AJ363" s="14"/>
      <c r="AK363" s="6">
        <f t="shared" si="75"/>
        <v>0</v>
      </c>
      <c r="AL363" s="163"/>
      <c r="AM363" s="12" t="str">
        <f>IF(O363=""," ",VLOOKUP(C363,'Ceiling - Project impl.'!$A$1:$F$202,5,FALSE))</f>
        <v xml:space="preserve"> </v>
      </c>
      <c r="AN363" s="13">
        <f t="shared" si="76"/>
        <v>0</v>
      </c>
      <c r="AO363" s="182">
        <f t="shared" si="77"/>
        <v>0</v>
      </c>
      <c r="AP363" s="14"/>
      <c r="AQ363" s="6">
        <f t="shared" si="78"/>
        <v>0</v>
      </c>
      <c r="AR363" s="163"/>
      <c r="AS363" s="12" t="str">
        <f>IF(S363=""," ",VLOOKUP(C363,'Ceiling - Project impl.'!$A$1:$F$202,6,FALSE))</f>
        <v xml:space="preserve"> </v>
      </c>
      <c r="AT363" s="13">
        <f t="shared" si="79"/>
        <v>0</v>
      </c>
      <c r="AU363" s="182">
        <f t="shared" si="80"/>
        <v>0</v>
      </c>
      <c r="AV363" s="136">
        <f t="shared" si="81"/>
        <v>0</v>
      </c>
      <c r="AW363" s="15">
        <f t="shared" si="82"/>
        <v>0</v>
      </c>
      <c r="AX363" s="183">
        <f t="shared" si="83"/>
        <v>0</v>
      </c>
      <c r="AY363" s="388"/>
      <c r="AZ363" s="388"/>
      <c r="BA363" s="388"/>
    </row>
    <row r="364" spans="1:53" x14ac:dyDescent="0.3">
      <c r="A364" s="71"/>
      <c r="B364" s="11" t="str">
        <f>IF(A364="","",VLOOKUP(A364,'II.Distribution of grant'!$A$6:$E$45,2,FALSE))</f>
        <v/>
      </c>
      <c r="C364" s="11" t="str">
        <f>IF(A364="","",VLOOKUP(A364,'II.Distribution of grant'!$A$6:$E$45,4,FALSE))</f>
        <v/>
      </c>
      <c r="D364" s="11" t="str">
        <f>IF(A364=""," ",VLOOKUP(C364,'Ceiling - Project impl.'!$A$1:$F$202,2,FALSE))</f>
        <v xml:space="preserve"> </v>
      </c>
      <c r="E364" s="6"/>
      <c r="F364" s="6"/>
      <c r="G364" s="6"/>
      <c r="H364" s="12" t="str">
        <f>IF(G364=""," ",VLOOKUP(C364,'Ceiling - Project impl.'!$A$1:$F$202,3,FALSE))</f>
        <v xml:space="preserve"> </v>
      </c>
      <c r="I364" s="13">
        <f t="shared" si="63"/>
        <v>0</v>
      </c>
      <c r="J364" s="14"/>
      <c r="K364" s="6"/>
      <c r="L364" s="12" t="str">
        <f>IF(K364=""," ",VLOOKUP(C364,'Ceiling - Project impl.'!$A$1:$F$202,4,FALSE))</f>
        <v xml:space="preserve"> </v>
      </c>
      <c r="M364" s="13">
        <f t="shared" si="64"/>
        <v>0</v>
      </c>
      <c r="N364" s="14"/>
      <c r="O364" s="6"/>
      <c r="P364" s="12" t="str">
        <f>IF(O364=""," ",VLOOKUP(C364,'Ceiling - Project impl.'!$A$1:$F$202,5,FALSE))</f>
        <v xml:space="preserve"> </v>
      </c>
      <c r="Q364" s="13">
        <f t="shared" si="65"/>
        <v>0</v>
      </c>
      <c r="R364" s="14"/>
      <c r="S364" s="6"/>
      <c r="T364" s="12" t="str">
        <f>IF(S364=""," ",VLOOKUP(C364,'Ceiling - Project impl.'!$A$1:$F$202,6,FALSE))</f>
        <v xml:space="preserve"> </v>
      </c>
      <c r="U364" s="13">
        <f t="shared" si="66"/>
        <v>0</v>
      </c>
      <c r="V364" s="136">
        <f t="shared" si="67"/>
        <v>0</v>
      </c>
      <c r="W364" s="15">
        <f t="shared" si="68"/>
        <v>0</v>
      </c>
      <c r="Y364" s="6">
        <f t="shared" si="69"/>
        <v>0</v>
      </c>
      <c r="Z364" s="163"/>
      <c r="AA364" s="12" t="str">
        <f>IF(G364=""," ",VLOOKUP(C364,'Ceiling - Project impl.'!$A$1:$F$202,3,FALSE))</f>
        <v xml:space="preserve"> </v>
      </c>
      <c r="AB364" s="13">
        <f t="shared" si="70"/>
        <v>0</v>
      </c>
      <c r="AC364" s="182">
        <f t="shared" si="71"/>
        <v>0</v>
      </c>
      <c r="AD364" s="14"/>
      <c r="AE364" s="6">
        <f t="shared" si="72"/>
        <v>0</v>
      </c>
      <c r="AF364" s="163"/>
      <c r="AG364" s="12" t="str">
        <f>IF(K364=""," ",VLOOKUP(C364,'Ceiling - Project impl.'!$A$1:$F$202,4,FALSE))</f>
        <v xml:space="preserve"> </v>
      </c>
      <c r="AH364" s="13">
        <f t="shared" si="73"/>
        <v>0</v>
      </c>
      <c r="AI364" s="182">
        <f t="shared" si="74"/>
        <v>0</v>
      </c>
      <c r="AJ364" s="14"/>
      <c r="AK364" s="6">
        <f t="shared" si="75"/>
        <v>0</v>
      </c>
      <c r="AL364" s="163"/>
      <c r="AM364" s="12" t="str">
        <f>IF(O364=""," ",VLOOKUP(C364,'Ceiling - Project impl.'!$A$1:$F$202,5,FALSE))</f>
        <v xml:space="preserve"> </v>
      </c>
      <c r="AN364" s="13">
        <f t="shared" si="76"/>
        <v>0</v>
      </c>
      <c r="AO364" s="182">
        <f t="shared" si="77"/>
        <v>0</v>
      </c>
      <c r="AP364" s="14"/>
      <c r="AQ364" s="6">
        <f t="shared" si="78"/>
        <v>0</v>
      </c>
      <c r="AR364" s="163"/>
      <c r="AS364" s="12" t="str">
        <f>IF(S364=""," ",VLOOKUP(C364,'Ceiling - Project impl.'!$A$1:$F$202,6,FALSE))</f>
        <v xml:space="preserve"> </v>
      </c>
      <c r="AT364" s="13">
        <f t="shared" si="79"/>
        <v>0</v>
      </c>
      <c r="AU364" s="182">
        <f t="shared" si="80"/>
        <v>0</v>
      </c>
      <c r="AV364" s="136">
        <f t="shared" si="81"/>
        <v>0</v>
      </c>
      <c r="AW364" s="15">
        <f t="shared" si="82"/>
        <v>0</v>
      </c>
      <c r="AX364" s="183">
        <f t="shared" si="83"/>
        <v>0</v>
      </c>
      <c r="AY364" s="388"/>
      <c r="AZ364" s="388"/>
      <c r="BA364" s="388"/>
    </row>
    <row r="365" spans="1:53" x14ac:dyDescent="0.3">
      <c r="A365" s="71"/>
      <c r="B365" s="11" t="str">
        <f>IF(A365="","",VLOOKUP(A365,'II.Distribution of grant'!$A$6:$E$45,2,FALSE))</f>
        <v/>
      </c>
      <c r="C365" s="11" t="str">
        <f>IF(A365="","",VLOOKUP(A365,'II.Distribution of grant'!$A$6:$E$45,4,FALSE))</f>
        <v/>
      </c>
      <c r="D365" s="11" t="str">
        <f>IF(A365=""," ",VLOOKUP(C365,'Ceiling - Project impl.'!$A$1:$F$202,2,FALSE))</f>
        <v xml:space="preserve"> </v>
      </c>
      <c r="E365" s="6"/>
      <c r="F365" s="6"/>
      <c r="G365" s="6"/>
      <c r="H365" s="12" t="str">
        <f>IF(G365=""," ",VLOOKUP(C365,'Ceiling - Project impl.'!$A$1:$F$202,3,FALSE))</f>
        <v xml:space="preserve"> </v>
      </c>
      <c r="I365" s="13">
        <f t="shared" si="63"/>
        <v>0</v>
      </c>
      <c r="J365" s="14"/>
      <c r="K365" s="6"/>
      <c r="L365" s="12" t="str">
        <f>IF(K365=""," ",VLOOKUP(C365,'Ceiling - Project impl.'!$A$1:$F$202,4,FALSE))</f>
        <v xml:space="preserve"> </v>
      </c>
      <c r="M365" s="13">
        <f t="shared" si="64"/>
        <v>0</v>
      </c>
      <c r="N365" s="14"/>
      <c r="O365" s="6"/>
      <c r="P365" s="12" t="str">
        <f>IF(O365=""," ",VLOOKUP(C365,'Ceiling - Project impl.'!$A$1:$F$202,5,FALSE))</f>
        <v xml:space="preserve"> </v>
      </c>
      <c r="Q365" s="13">
        <f t="shared" si="65"/>
        <v>0</v>
      </c>
      <c r="R365" s="14"/>
      <c r="S365" s="6"/>
      <c r="T365" s="12" t="str">
        <f>IF(S365=""," ",VLOOKUP(C365,'Ceiling - Project impl.'!$A$1:$F$202,6,FALSE))</f>
        <v xml:space="preserve"> </v>
      </c>
      <c r="U365" s="13">
        <f t="shared" si="66"/>
        <v>0</v>
      </c>
      <c r="V365" s="136">
        <f t="shared" si="67"/>
        <v>0</v>
      </c>
      <c r="W365" s="15">
        <f t="shared" si="68"/>
        <v>0</v>
      </c>
      <c r="Y365" s="6">
        <f t="shared" si="69"/>
        <v>0</v>
      </c>
      <c r="Z365" s="163"/>
      <c r="AA365" s="12" t="str">
        <f>IF(G365=""," ",VLOOKUP(C365,'Ceiling - Project impl.'!$A$1:$F$202,3,FALSE))</f>
        <v xml:space="preserve"> </v>
      </c>
      <c r="AB365" s="13">
        <f t="shared" si="70"/>
        <v>0</v>
      </c>
      <c r="AC365" s="182">
        <f t="shared" si="71"/>
        <v>0</v>
      </c>
      <c r="AD365" s="14"/>
      <c r="AE365" s="6">
        <f t="shared" si="72"/>
        <v>0</v>
      </c>
      <c r="AF365" s="163"/>
      <c r="AG365" s="12" t="str">
        <f>IF(K365=""," ",VLOOKUP(C365,'Ceiling - Project impl.'!$A$1:$F$202,4,FALSE))</f>
        <v xml:space="preserve"> </v>
      </c>
      <c r="AH365" s="13">
        <f t="shared" si="73"/>
        <v>0</v>
      </c>
      <c r="AI365" s="182">
        <f t="shared" si="74"/>
        <v>0</v>
      </c>
      <c r="AJ365" s="14"/>
      <c r="AK365" s="6">
        <f t="shared" si="75"/>
        <v>0</v>
      </c>
      <c r="AL365" s="163"/>
      <c r="AM365" s="12" t="str">
        <f>IF(O365=""," ",VLOOKUP(C365,'Ceiling - Project impl.'!$A$1:$F$202,5,FALSE))</f>
        <v xml:space="preserve"> </v>
      </c>
      <c r="AN365" s="13">
        <f t="shared" si="76"/>
        <v>0</v>
      </c>
      <c r="AO365" s="182">
        <f t="shared" si="77"/>
        <v>0</v>
      </c>
      <c r="AP365" s="14"/>
      <c r="AQ365" s="6">
        <f t="shared" si="78"/>
        <v>0</v>
      </c>
      <c r="AR365" s="163"/>
      <c r="AS365" s="12" t="str">
        <f>IF(S365=""," ",VLOOKUP(C365,'Ceiling - Project impl.'!$A$1:$F$202,6,FALSE))</f>
        <v xml:space="preserve"> </v>
      </c>
      <c r="AT365" s="13">
        <f t="shared" si="79"/>
        <v>0</v>
      </c>
      <c r="AU365" s="182">
        <f t="shared" si="80"/>
        <v>0</v>
      </c>
      <c r="AV365" s="136">
        <f t="shared" si="81"/>
        <v>0</v>
      </c>
      <c r="AW365" s="15">
        <f t="shared" si="82"/>
        <v>0</v>
      </c>
      <c r="AX365" s="183">
        <f t="shared" si="83"/>
        <v>0</v>
      </c>
      <c r="AY365" s="388"/>
      <c r="AZ365" s="388"/>
      <c r="BA365" s="388"/>
    </row>
    <row r="366" spans="1:53" x14ac:dyDescent="0.3">
      <c r="A366" s="71"/>
      <c r="B366" s="11" t="str">
        <f>IF(A366="","",VLOOKUP(A366,'II.Distribution of grant'!$A$6:$E$45,2,FALSE))</f>
        <v/>
      </c>
      <c r="C366" s="11" t="str">
        <f>IF(A366="","",VLOOKUP(A366,'II.Distribution of grant'!$A$6:$E$45,4,FALSE))</f>
        <v/>
      </c>
      <c r="D366" s="11" t="str">
        <f>IF(A366=""," ",VLOOKUP(C366,'Ceiling - Project impl.'!$A$1:$F$202,2,FALSE))</f>
        <v xml:space="preserve"> </v>
      </c>
      <c r="E366" s="6"/>
      <c r="F366" s="6"/>
      <c r="G366" s="6"/>
      <c r="H366" s="12" t="str">
        <f>IF(G366=""," ",VLOOKUP(C366,'Ceiling - Project impl.'!$A$1:$F$202,3,FALSE))</f>
        <v xml:space="preserve"> </v>
      </c>
      <c r="I366" s="13">
        <f t="shared" si="63"/>
        <v>0</v>
      </c>
      <c r="J366" s="14"/>
      <c r="K366" s="6"/>
      <c r="L366" s="12" t="str">
        <f>IF(K366=""," ",VLOOKUP(C366,'Ceiling - Project impl.'!$A$1:$F$202,4,FALSE))</f>
        <v xml:space="preserve"> </v>
      </c>
      <c r="M366" s="13">
        <f t="shared" si="64"/>
        <v>0</v>
      </c>
      <c r="N366" s="14"/>
      <c r="O366" s="6"/>
      <c r="P366" s="12" t="str">
        <f>IF(O366=""," ",VLOOKUP(C366,'Ceiling - Project impl.'!$A$1:$F$202,5,FALSE))</f>
        <v xml:space="preserve"> </v>
      </c>
      <c r="Q366" s="13">
        <f t="shared" si="65"/>
        <v>0</v>
      </c>
      <c r="R366" s="14"/>
      <c r="S366" s="6"/>
      <c r="T366" s="12" t="str">
        <f>IF(S366=""," ",VLOOKUP(C366,'Ceiling - Project impl.'!$A$1:$F$202,6,FALSE))</f>
        <v xml:space="preserve"> </v>
      </c>
      <c r="U366" s="13">
        <f t="shared" si="66"/>
        <v>0</v>
      </c>
      <c r="V366" s="136">
        <f t="shared" si="67"/>
        <v>0</v>
      </c>
      <c r="W366" s="15">
        <f t="shared" si="68"/>
        <v>0</v>
      </c>
      <c r="Y366" s="6">
        <f t="shared" si="69"/>
        <v>0</v>
      </c>
      <c r="Z366" s="163"/>
      <c r="AA366" s="12" t="str">
        <f>IF(G366=""," ",VLOOKUP(C366,'Ceiling - Project impl.'!$A$1:$F$202,3,FALSE))</f>
        <v xml:space="preserve"> </v>
      </c>
      <c r="AB366" s="13">
        <f t="shared" si="70"/>
        <v>0</v>
      </c>
      <c r="AC366" s="182">
        <f t="shared" si="71"/>
        <v>0</v>
      </c>
      <c r="AD366" s="14"/>
      <c r="AE366" s="6">
        <f t="shared" si="72"/>
        <v>0</v>
      </c>
      <c r="AF366" s="163"/>
      <c r="AG366" s="12" t="str">
        <f>IF(K366=""," ",VLOOKUP(C366,'Ceiling - Project impl.'!$A$1:$F$202,4,FALSE))</f>
        <v xml:space="preserve"> </v>
      </c>
      <c r="AH366" s="13">
        <f t="shared" si="73"/>
        <v>0</v>
      </c>
      <c r="AI366" s="182">
        <f t="shared" si="74"/>
        <v>0</v>
      </c>
      <c r="AJ366" s="14"/>
      <c r="AK366" s="6">
        <f t="shared" si="75"/>
        <v>0</v>
      </c>
      <c r="AL366" s="163"/>
      <c r="AM366" s="12" t="str">
        <f>IF(O366=""," ",VLOOKUP(C366,'Ceiling - Project impl.'!$A$1:$F$202,5,FALSE))</f>
        <v xml:space="preserve"> </v>
      </c>
      <c r="AN366" s="13">
        <f t="shared" si="76"/>
        <v>0</v>
      </c>
      <c r="AO366" s="182">
        <f t="shared" si="77"/>
        <v>0</v>
      </c>
      <c r="AP366" s="14"/>
      <c r="AQ366" s="6">
        <f t="shared" si="78"/>
        <v>0</v>
      </c>
      <c r="AR366" s="163"/>
      <c r="AS366" s="12" t="str">
        <f>IF(S366=""," ",VLOOKUP(C366,'Ceiling - Project impl.'!$A$1:$F$202,6,FALSE))</f>
        <v xml:space="preserve"> </v>
      </c>
      <c r="AT366" s="13">
        <f t="shared" si="79"/>
        <v>0</v>
      </c>
      <c r="AU366" s="182">
        <f t="shared" si="80"/>
        <v>0</v>
      </c>
      <c r="AV366" s="136">
        <f t="shared" si="81"/>
        <v>0</v>
      </c>
      <c r="AW366" s="15">
        <f t="shared" si="82"/>
        <v>0</v>
      </c>
      <c r="AX366" s="183">
        <f t="shared" si="83"/>
        <v>0</v>
      </c>
      <c r="AY366" s="388"/>
      <c r="AZ366" s="388"/>
      <c r="BA366" s="388"/>
    </row>
    <row r="367" spans="1:53" x14ac:dyDescent="0.3">
      <c r="A367" s="71"/>
      <c r="B367" s="11" t="str">
        <f>IF(A367="","",VLOOKUP(A367,'II.Distribution of grant'!$A$6:$E$45,2,FALSE))</f>
        <v/>
      </c>
      <c r="C367" s="11" t="str">
        <f>IF(A367="","",VLOOKUP(A367,'II.Distribution of grant'!$A$6:$E$45,4,FALSE))</f>
        <v/>
      </c>
      <c r="D367" s="11" t="str">
        <f>IF(A367=""," ",VLOOKUP(C367,'Ceiling - Project impl.'!$A$1:$F$202,2,FALSE))</f>
        <v xml:space="preserve"> </v>
      </c>
      <c r="E367" s="6"/>
      <c r="F367" s="6"/>
      <c r="G367" s="6"/>
      <c r="H367" s="12" t="str">
        <f>IF(G367=""," ",VLOOKUP(C367,'Ceiling - Project impl.'!$A$1:$F$202,3,FALSE))</f>
        <v xml:space="preserve"> </v>
      </c>
      <c r="I367" s="13">
        <f t="shared" si="63"/>
        <v>0</v>
      </c>
      <c r="J367" s="14"/>
      <c r="K367" s="6"/>
      <c r="L367" s="12" t="str">
        <f>IF(K367=""," ",VLOOKUP(C367,'Ceiling - Project impl.'!$A$1:$F$202,4,FALSE))</f>
        <v xml:space="preserve"> </v>
      </c>
      <c r="M367" s="13">
        <f t="shared" si="64"/>
        <v>0</v>
      </c>
      <c r="N367" s="14"/>
      <c r="O367" s="6"/>
      <c r="P367" s="12" t="str">
        <f>IF(O367=""," ",VLOOKUP(C367,'Ceiling - Project impl.'!$A$1:$F$202,5,FALSE))</f>
        <v xml:space="preserve"> </v>
      </c>
      <c r="Q367" s="13">
        <f t="shared" si="65"/>
        <v>0</v>
      </c>
      <c r="R367" s="14"/>
      <c r="S367" s="6"/>
      <c r="T367" s="12" t="str">
        <f>IF(S367=""," ",VLOOKUP(C367,'Ceiling - Project impl.'!$A$1:$F$202,6,FALSE))</f>
        <v xml:space="preserve"> </v>
      </c>
      <c r="U367" s="13">
        <f t="shared" si="66"/>
        <v>0</v>
      </c>
      <c r="V367" s="136">
        <f t="shared" si="67"/>
        <v>0</v>
      </c>
      <c r="W367" s="15">
        <f t="shared" si="68"/>
        <v>0</v>
      </c>
      <c r="Y367" s="6">
        <f t="shared" si="69"/>
        <v>0</v>
      </c>
      <c r="Z367" s="163"/>
      <c r="AA367" s="12" t="str">
        <f>IF(G367=""," ",VLOOKUP(C367,'Ceiling - Project impl.'!$A$1:$F$202,3,FALSE))</f>
        <v xml:space="preserve"> </v>
      </c>
      <c r="AB367" s="13">
        <f t="shared" si="70"/>
        <v>0</v>
      </c>
      <c r="AC367" s="182">
        <f t="shared" si="71"/>
        <v>0</v>
      </c>
      <c r="AD367" s="14"/>
      <c r="AE367" s="6">
        <f t="shared" si="72"/>
        <v>0</v>
      </c>
      <c r="AF367" s="163"/>
      <c r="AG367" s="12" t="str">
        <f>IF(K367=""," ",VLOOKUP(C367,'Ceiling - Project impl.'!$A$1:$F$202,4,FALSE))</f>
        <v xml:space="preserve"> </v>
      </c>
      <c r="AH367" s="13">
        <f t="shared" si="73"/>
        <v>0</v>
      </c>
      <c r="AI367" s="182">
        <f t="shared" si="74"/>
        <v>0</v>
      </c>
      <c r="AJ367" s="14"/>
      <c r="AK367" s="6">
        <f t="shared" si="75"/>
        <v>0</v>
      </c>
      <c r="AL367" s="163"/>
      <c r="AM367" s="12" t="str">
        <f>IF(O367=""," ",VLOOKUP(C367,'Ceiling - Project impl.'!$A$1:$F$202,5,FALSE))</f>
        <v xml:space="preserve"> </v>
      </c>
      <c r="AN367" s="13">
        <f t="shared" si="76"/>
        <v>0</v>
      </c>
      <c r="AO367" s="182">
        <f t="shared" si="77"/>
        <v>0</v>
      </c>
      <c r="AP367" s="14"/>
      <c r="AQ367" s="6">
        <f t="shared" si="78"/>
        <v>0</v>
      </c>
      <c r="AR367" s="163"/>
      <c r="AS367" s="12" t="str">
        <f>IF(S367=""," ",VLOOKUP(C367,'Ceiling - Project impl.'!$A$1:$F$202,6,FALSE))</f>
        <v xml:space="preserve"> </v>
      </c>
      <c r="AT367" s="13">
        <f t="shared" si="79"/>
        <v>0</v>
      </c>
      <c r="AU367" s="182">
        <f t="shared" si="80"/>
        <v>0</v>
      </c>
      <c r="AV367" s="136">
        <f t="shared" si="81"/>
        <v>0</v>
      </c>
      <c r="AW367" s="15">
        <f t="shared" si="82"/>
        <v>0</v>
      </c>
      <c r="AX367" s="183">
        <f t="shared" si="83"/>
        <v>0</v>
      </c>
      <c r="AY367" s="388"/>
      <c r="AZ367" s="388"/>
      <c r="BA367" s="388"/>
    </row>
    <row r="368" spans="1:53" x14ac:dyDescent="0.3">
      <c r="A368" s="71"/>
      <c r="B368" s="11" t="str">
        <f>IF(A368="","",VLOOKUP(A368,'II.Distribution of grant'!$A$6:$E$45,2,FALSE))</f>
        <v/>
      </c>
      <c r="C368" s="11" t="str">
        <f>IF(A368="","",VLOOKUP(A368,'II.Distribution of grant'!$A$6:$E$45,4,FALSE))</f>
        <v/>
      </c>
      <c r="D368" s="11" t="str">
        <f>IF(A368=""," ",VLOOKUP(C368,'Ceiling - Project impl.'!$A$1:$F$202,2,FALSE))</f>
        <v xml:space="preserve"> </v>
      </c>
      <c r="E368" s="6"/>
      <c r="F368" s="6"/>
      <c r="G368" s="6"/>
      <c r="H368" s="12" t="str">
        <f>IF(G368=""," ",VLOOKUP(C368,'Ceiling - Project impl.'!$A$1:$F$202,3,FALSE))</f>
        <v xml:space="preserve"> </v>
      </c>
      <c r="I368" s="13">
        <f t="shared" si="63"/>
        <v>0</v>
      </c>
      <c r="J368" s="14"/>
      <c r="K368" s="6"/>
      <c r="L368" s="12" t="str">
        <f>IF(K368=""," ",VLOOKUP(C368,'Ceiling - Project impl.'!$A$1:$F$202,4,FALSE))</f>
        <v xml:space="preserve"> </v>
      </c>
      <c r="M368" s="13">
        <f t="shared" si="64"/>
        <v>0</v>
      </c>
      <c r="N368" s="14"/>
      <c r="O368" s="6"/>
      <c r="P368" s="12" t="str">
        <f>IF(O368=""," ",VLOOKUP(C368,'Ceiling - Project impl.'!$A$1:$F$202,5,FALSE))</f>
        <v xml:space="preserve"> </v>
      </c>
      <c r="Q368" s="13">
        <f t="shared" si="65"/>
        <v>0</v>
      </c>
      <c r="R368" s="14"/>
      <c r="S368" s="6"/>
      <c r="T368" s="12" t="str">
        <f>IF(S368=""," ",VLOOKUP(C368,'Ceiling - Project impl.'!$A$1:$F$202,6,FALSE))</f>
        <v xml:space="preserve"> </v>
      </c>
      <c r="U368" s="13">
        <f t="shared" si="66"/>
        <v>0</v>
      </c>
      <c r="V368" s="136">
        <f t="shared" si="67"/>
        <v>0</v>
      </c>
      <c r="W368" s="15">
        <f t="shared" si="68"/>
        <v>0</v>
      </c>
      <c r="Y368" s="6">
        <f t="shared" si="69"/>
        <v>0</v>
      </c>
      <c r="Z368" s="163"/>
      <c r="AA368" s="12" t="str">
        <f>IF(G368=""," ",VLOOKUP(C368,'Ceiling - Project impl.'!$A$1:$F$202,3,FALSE))</f>
        <v xml:space="preserve"> </v>
      </c>
      <c r="AB368" s="13">
        <f t="shared" si="70"/>
        <v>0</v>
      </c>
      <c r="AC368" s="182">
        <f t="shared" si="71"/>
        <v>0</v>
      </c>
      <c r="AD368" s="14"/>
      <c r="AE368" s="6">
        <f t="shared" si="72"/>
        <v>0</v>
      </c>
      <c r="AF368" s="163"/>
      <c r="AG368" s="12" t="str">
        <f>IF(K368=""," ",VLOOKUP(C368,'Ceiling - Project impl.'!$A$1:$F$202,4,FALSE))</f>
        <v xml:space="preserve"> </v>
      </c>
      <c r="AH368" s="13">
        <f t="shared" si="73"/>
        <v>0</v>
      </c>
      <c r="AI368" s="182">
        <f t="shared" si="74"/>
        <v>0</v>
      </c>
      <c r="AJ368" s="14"/>
      <c r="AK368" s="6">
        <f t="shared" si="75"/>
        <v>0</v>
      </c>
      <c r="AL368" s="163"/>
      <c r="AM368" s="12" t="str">
        <f>IF(O368=""," ",VLOOKUP(C368,'Ceiling - Project impl.'!$A$1:$F$202,5,FALSE))</f>
        <v xml:space="preserve"> </v>
      </c>
      <c r="AN368" s="13">
        <f t="shared" si="76"/>
        <v>0</v>
      </c>
      <c r="AO368" s="182">
        <f t="shared" si="77"/>
        <v>0</v>
      </c>
      <c r="AP368" s="14"/>
      <c r="AQ368" s="6">
        <f t="shared" si="78"/>
        <v>0</v>
      </c>
      <c r="AR368" s="163"/>
      <c r="AS368" s="12" t="str">
        <f>IF(S368=""," ",VLOOKUP(C368,'Ceiling - Project impl.'!$A$1:$F$202,6,FALSE))</f>
        <v xml:space="preserve"> </v>
      </c>
      <c r="AT368" s="13">
        <f t="shared" si="79"/>
        <v>0</v>
      </c>
      <c r="AU368" s="182">
        <f t="shared" si="80"/>
        <v>0</v>
      </c>
      <c r="AV368" s="136">
        <f t="shared" si="81"/>
        <v>0</v>
      </c>
      <c r="AW368" s="15">
        <f t="shared" si="82"/>
        <v>0</v>
      </c>
      <c r="AX368" s="183">
        <f t="shared" si="83"/>
        <v>0</v>
      </c>
      <c r="AY368" s="388"/>
      <c r="AZ368" s="388"/>
      <c r="BA368" s="388"/>
    </row>
    <row r="369" spans="1:53" x14ac:dyDescent="0.3">
      <c r="A369" s="71"/>
      <c r="B369" s="11" t="str">
        <f>IF(A369="","",VLOOKUP(A369,'II.Distribution of grant'!$A$6:$E$45,2,FALSE))</f>
        <v/>
      </c>
      <c r="C369" s="11" t="str">
        <f>IF(A369="","",VLOOKUP(A369,'II.Distribution of grant'!$A$6:$E$45,4,FALSE))</f>
        <v/>
      </c>
      <c r="D369" s="11" t="str">
        <f>IF(A369=""," ",VLOOKUP(C369,'Ceiling - Project impl.'!$A$1:$F$202,2,FALSE))</f>
        <v xml:space="preserve"> </v>
      </c>
      <c r="E369" s="6"/>
      <c r="F369" s="6"/>
      <c r="G369" s="6"/>
      <c r="H369" s="12" t="str">
        <f>IF(G369=""," ",VLOOKUP(C369,'Ceiling - Project impl.'!$A$1:$F$202,3,FALSE))</f>
        <v xml:space="preserve"> </v>
      </c>
      <c r="I369" s="13">
        <f t="shared" si="63"/>
        <v>0</v>
      </c>
      <c r="J369" s="14"/>
      <c r="K369" s="6"/>
      <c r="L369" s="12" t="str">
        <f>IF(K369=""," ",VLOOKUP(C369,'Ceiling - Project impl.'!$A$1:$F$202,4,FALSE))</f>
        <v xml:space="preserve"> </v>
      </c>
      <c r="M369" s="13">
        <f t="shared" si="64"/>
        <v>0</v>
      </c>
      <c r="N369" s="14"/>
      <c r="O369" s="6"/>
      <c r="P369" s="12" t="str">
        <f>IF(O369=""," ",VLOOKUP(C369,'Ceiling - Project impl.'!$A$1:$F$202,5,FALSE))</f>
        <v xml:space="preserve"> </v>
      </c>
      <c r="Q369" s="13">
        <f t="shared" si="65"/>
        <v>0</v>
      </c>
      <c r="R369" s="14"/>
      <c r="S369" s="6"/>
      <c r="T369" s="12" t="str">
        <f>IF(S369=""," ",VLOOKUP(C369,'Ceiling - Project impl.'!$A$1:$F$202,6,FALSE))</f>
        <v xml:space="preserve"> </v>
      </c>
      <c r="U369" s="13">
        <f t="shared" si="66"/>
        <v>0</v>
      </c>
      <c r="V369" s="136">
        <f t="shared" si="67"/>
        <v>0</v>
      </c>
      <c r="W369" s="15">
        <f t="shared" si="68"/>
        <v>0</v>
      </c>
      <c r="Y369" s="6">
        <f t="shared" si="69"/>
        <v>0</v>
      </c>
      <c r="Z369" s="163"/>
      <c r="AA369" s="12" t="str">
        <f>IF(G369=""," ",VLOOKUP(C369,'Ceiling - Project impl.'!$A$1:$F$202,3,FALSE))</f>
        <v xml:space="preserve"> </v>
      </c>
      <c r="AB369" s="13">
        <f t="shared" si="70"/>
        <v>0</v>
      </c>
      <c r="AC369" s="182">
        <f t="shared" si="71"/>
        <v>0</v>
      </c>
      <c r="AD369" s="14"/>
      <c r="AE369" s="6">
        <f t="shared" si="72"/>
        <v>0</v>
      </c>
      <c r="AF369" s="163"/>
      <c r="AG369" s="12" t="str">
        <f>IF(K369=""," ",VLOOKUP(C369,'Ceiling - Project impl.'!$A$1:$F$202,4,FALSE))</f>
        <v xml:space="preserve"> </v>
      </c>
      <c r="AH369" s="13">
        <f t="shared" si="73"/>
        <v>0</v>
      </c>
      <c r="AI369" s="182">
        <f t="shared" si="74"/>
        <v>0</v>
      </c>
      <c r="AJ369" s="14"/>
      <c r="AK369" s="6">
        <f t="shared" si="75"/>
        <v>0</v>
      </c>
      <c r="AL369" s="163"/>
      <c r="AM369" s="12" t="str">
        <f>IF(O369=""," ",VLOOKUP(C369,'Ceiling - Project impl.'!$A$1:$F$202,5,FALSE))</f>
        <v xml:space="preserve"> </v>
      </c>
      <c r="AN369" s="13">
        <f t="shared" si="76"/>
        <v>0</v>
      </c>
      <c r="AO369" s="182">
        <f t="shared" si="77"/>
        <v>0</v>
      </c>
      <c r="AP369" s="14"/>
      <c r="AQ369" s="6">
        <f t="shared" si="78"/>
        <v>0</v>
      </c>
      <c r="AR369" s="163"/>
      <c r="AS369" s="12" t="str">
        <f>IF(S369=""," ",VLOOKUP(C369,'Ceiling - Project impl.'!$A$1:$F$202,6,FALSE))</f>
        <v xml:space="preserve"> </v>
      </c>
      <c r="AT369" s="13">
        <f t="shared" si="79"/>
        <v>0</v>
      </c>
      <c r="AU369" s="182">
        <f t="shared" si="80"/>
        <v>0</v>
      </c>
      <c r="AV369" s="136">
        <f t="shared" si="81"/>
        <v>0</v>
      </c>
      <c r="AW369" s="15">
        <f t="shared" si="82"/>
        <v>0</v>
      </c>
      <c r="AX369" s="183">
        <f t="shared" si="83"/>
        <v>0</v>
      </c>
      <c r="AY369" s="388"/>
      <c r="AZ369" s="388"/>
      <c r="BA369" s="388"/>
    </row>
    <row r="370" spans="1:53" x14ac:dyDescent="0.3">
      <c r="A370" s="71"/>
      <c r="B370" s="11" t="str">
        <f>IF(A370="","",VLOOKUP(A370,'II.Distribution of grant'!$A$6:$E$45,2,FALSE))</f>
        <v/>
      </c>
      <c r="C370" s="11" t="str">
        <f>IF(A370="","",VLOOKUP(A370,'II.Distribution of grant'!$A$6:$E$45,4,FALSE))</f>
        <v/>
      </c>
      <c r="D370" s="11" t="str">
        <f>IF(A370=""," ",VLOOKUP(C370,'Ceiling - Project impl.'!$A$1:$F$202,2,FALSE))</f>
        <v xml:space="preserve"> </v>
      </c>
      <c r="E370" s="6"/>
      <c r="F370" s="6"/>
      <c r="G370" s="6"/>
      <c r="H370" s="12" t="str">
        <f>IF(G370=""," ",VLOOKUP(C370,'Ceiling - Project impl.'!$A$1:$F$202,3,FALSE))</f>
        <v xml:space="preserve"> </v>
      </c>
      <c r="I370" s="13">
        <f t="shared" si="63"/>
        <v>0</v>
      </c>
      <c r="J370" s="14"/>
      <c r="K370" s="6"/>
      <c r="L370" s="12" t="str">
        <f>IF(K370=""," ",VLOOKUP(C370,'Ceiling - Project impl.'!$A$1:$F$202,4,FALSE))</f>
        <v xml:space="preserve"> </v>
      </c>
      <c r="M370" s="13">
        <f t="shared" si="64"/>
        <v>0</v>
      </c>
      <c r="N370" s="14"/>
      <c r="O370" s="6"/>
      <c r="P370" s="12" t="str">
        <f>IF(O370=""," ",VLOOKUP(C370,'Ceiling - Project impl.'!$A$1:$F$202,5,FALSE))</f>
        <v xml:space="preserve"> </v>
      </c>
      <c r="Q370" s="13">
        <f t="shared" si="65"/>
        <v>0</v>
      </c>
      <c r="R370" s="14"/>
      <c r="S370" s="6"/>
      <c r="T370" s="12" t="str">
        <f>IF(S370=""," ",VLOOKUP(C370,'Ceiling - Project impl.'!$A$1:$F$202,6,FALSE))</f>
        <v xml:space="preserve"> </v>
      </c>
      <c r="U370" s="13">
        <f t="shared" si="66"/>
        <v>0</v>
      </c>
      <c r="V370" s="136">
        <f t="shared" si="67"/>
        <v>0</v>
      </c>
      <c r="W370" s="15">
        <f t="shared" si="68"/>
        <v>0</v>
      </c>
      <c r="Y370" s="6">
        <f t="shared" si="69"/>
        <v>0</v>
      </c>
      <c r="Z370" s="163"/>
      <c r="AA370" s="12" t="str">
        <f>IF(G370=""," ",VLOOKUP(C370,'Ceiling - Project impl.'!$A$1:$F$202,3,FALSE))</f>
        <v xml:space="preserve"> </v>
      </c>
      <c r="AB370" s="13">
        <f t="shared" si="70"/>
        <v>0</v>
      </c>
      <c r="AC370" s="182">
        <f t="shared" si="71"/>
        <v>0</v>
      </c>
      <c r="AD370" s="14"/>
      <c r="AE370" s="6">
        <f t="shared" si="72"/>
        <v>0</v>
      </c>
      <c r="AF370" s="163"/>
      <c r="AG370" s="12" t="str">
        <f>IF(K370=""," ",VLOOKUP(C370,'Ceiling - Project impl.'!$A$1:$F$202,4,FALSE))</f>
        <v xml:space="preserve"> </v>
      </c>
      <c r="AH370" s="13">
        <f t="shared" si="73"/>
        <v>0</v>
      </c>
      <c r="AI370" s="182">
        <f t="shared" si="74"/>
        <v>0</v>
      </c>
      <c r="AJ370" s="14"/>
      <c r="AK370" s="6">
        <f t="shared" si="75"/>
        <v>0</v>
      </c>
      <c r="AL370" s="163"/>
      <c r="AM370" s="12" t="str">
        <f>IF(O370=""," ",VLOOKUP(C370,'Ceiling - Project impl.'!$A$1:$F$202,5,FALSE))</f>
        <v xml:space="preserve"> </v>
      </c>
      <c r="AN370" s="13">
        <f t="shared" si="76"/>
        <v>0</v>
      </c>
      <c r="AO370" s="182">
        <f t="shared" si="77"/>
        <v>0</v>
      </c>
      <c r="AP370" s="14"/>
      <c r="AQ370" s="6">
        <f t="shared" si="78"/>
        <v>0</v>
      </c>
      <c r="AR370" s="163"/>
      <c r="AS370" s="12" t="str">
        <f>IF(S370=""," ",VLOOKUP(C370,'Ceiling - Project impl.'!$A$1:$F$202,6,FALSE))</f>
        <v xml:space="preserve"> </v>
      </c>
      <c r="AT370" s="13">
        <f t="shared" si="79"/>
        <v>0</v>
      </c>
      <c r="AU370" s="182">
        <f t="shared" si="80"/>
        <v>0</v>
      </c>
      <c r="AV370" s="136">
        <f t="shared" si="81"/>
        <v>0</v>
      </c>
      <c r="AW370" s="15">
        <f t="shared" si="82"/>
        <v>0</v>
      </c>
      <c r="AX370" s="183">
        <f t="shared" si="83"/>
        <v>0</v>
      </c>
      <c r="AY370" s="388"/>
      <c r="AZ370" s="388"/>
      <c r="BA370" s="388"/>
    </row>
    <row r="371" spans="1:53" x14ac:dyDescent="0.3">
      <c r="A371" s="71"/>
      <c r="B371" s="11" t="str">
        <f>IF(A371="","",VLOOKUP(A371,'II.Distribution of grant'!$A$6:$E$45,2,FALSE))</f>
        <v/>
      </c>
      <c r="C371" s="11" t="str">
        <f>IF(A371="","",VLOOKUP(A371,'II.Distribution of grant'!$A$6:$E$45,4,FALSE))</f>
        <v/>
      </c>
      <c r="D371" s="11" t="str">
        <f>IF(A371=""," ",VLOOKUP(C371,'Ceiling - Project impl.'!$A$1:$F$202,2,FALSE))</f>
        <v xml:space="preserve"> </v>
      </c>
      <c r="E371" s="6"/>
      <c r="F371" s="6"/>
      <c r="G371" s="6"/>
      <c r="H371" s="12" t="str">
        <f>IF(G371=""," ",VLOOKUP(C371,'Ceiling - Project impl.'!$A$1:$F$202,3,FALSE))</f>
        <v xml:space="preserve"> </v>
      </c>
      <c r="I371" s="13">
        <f t="shared" si="63"/>
        <v>0</v>
      </c>
      <c r="J371" s="14"/>
      <c r="K371" s="6"/>
      <c r="L371" s="12" t="str">
        <f>IF(K371=""," ",VLOOKUP(C371,'Ceiling - Project impl.'!$A$1:$F$202,4,FALSE))</f>
        <v xml:space="preserve"> </v>
      </c>
      <c r="M371" s="13">
        <f t="shared" si="64"/>
        <v>0</v>
      </c>
      <c r="N371" s="14"/>
      <c r="O371" s="6"/>
      <c r="P371" s="12" t="str">
        <f>IF(O371=""," ",VLOOKUP(C371,'Ceiling - Project impl.'!$A$1:$F$202,5,FALSE))</f>
        <v xml:space="preserve"> </v>
      </c>
      <c r="Q371" s="13">
        <f t="shared" si="65"/>
        <v>0</v>
      </c>
      <c r="R371" s="14"/>
      <c r="S371" s="6"/>
      <c r="T371" s="12" t="str">
        <f>IF(S371=""," ",VLOOKUP(C371,'Ceiling - Project impl.'!$A$1:$F$202,6,FALSE))</f>
        <v xml:space="preserve"> </v>
      </c>
      <c r="U371" s="13">
        <f t="shared" si="66"/>
        <v>0</v>
      </c>
      <c r="V371" s="136">
        <f t="shared" si="67"/>
        <v>0</v>
      </c>
      <c r="W371" s="15">
        <f t="shared" si="68"/>
        <v>0</v>
      </c>
      <c r="Y371" s="6">
        <f t="shared" si="69"/>
        <v>0</v>
      </c>
      <c r="Z371" s="163"/>
      <c r="AA371" s="12" t="str">
        <f>IF(G371=""," ",VLOOKUP(C371,'Ceiling - Project impl.'!$A$1:$F$202,3,FALSE))</f>
        <v xml:space="preserve"> </v>
      </c>
      <c r="AB371" s="13">
        <f t="shared" si="70"/>
        <v>0</v>
      </c>
      <c r="AC371" s="182">
        <f t="shared" si="71"/>
        <v>0</v>
      </c>
      <c r="AD371" s="14"/>
      <c r="AE371" s="6">
        <f t="shared" si="72"/>
        <v>0</v>
      </c>
      <c r="AF371" s="163"/>
      <c r="AG371" s="12" t="str">
        <f>IF(K371=""," ",VLOOKUP(C371,'Ceiling - Project impl.'!$A$1:$F$202,4,FALSE))</f>
        <v xml:space="preserve"> </v>
      </c>
      <c r="AH371" s="13">
        <f t="shared" si="73"/>
        <v>0</v>
      </c>
      <c r="AI371" s="182">
        <f t="shared" si="74"/>
        <v>0</v>
      </c>
      <c r="AJ371" s="14"/>
      <c r="AK371" s="6">
        <f t="shared" si="75"/>
        <v>0</v>
      </c>
      <c r="AL371" s="163"/>
      <c r="AM371" s="12" t="str">
        <f>IF(O371=""," ",VLOOKUP(C371,'Ceiling - Project impl.'!$A$1:$F$202,5,FALSE))</f>
        <v xml:space="preserve"> </v>
      </c>
      <c r="AN371" s="13">
        <f t="shared" si="76"/>
        <v>0</v>
      </c>
      <c r="AO371" s="182">
        <f t="shared" si="77"/>
        <v>0</v>
      </c>
      <c r="AP371" s="14"/>
      <c r="AQ371" s="6">
        <f t="shared" si="78"/>
        <v>0</v>
      </c>
      <c r="AR371" s="163"/>
      <c r="AS371" s="12" t="str">
        <f>IF(S371=""," ",VLOOKUP(C371,'Ceiling - Project impl.'!$A$1:$F$202,6,FALSE))</f>
        <v xml:space="preserve"> </v>
      </c>
      <c r="AT371" s="13">
        <f t="shared" si="79"/>
        <v>0</v>
      </c>
      <c r="AU371" s="182">
        <f t="shared" si="80"/>
        <v>0</v>
      </c>
      <c r="AV371" s="136">
        <f t="shared" si="81"/>
        <v>0</v>
      </c>
      <c r="AW371" s="15">
        <f t="shared" si="82"/>
        <v>0</v>
      </c>
      <c r="AX371" s="183">
        <f t="shared" si="83"/>
        <v>0</v>
      </c>
      <c r="AY371" s="388"/>
      <c r="AZ371" s="388"/>
      <c r="BA371" s="388"/>
    </row>
    <row r="372" spans="1:53" x14ac:dyDescent="0.3">
      <c r="A372" s="71"/>
      <c r="B372" s="11" t="str">
        <f>IF(A372="","",VLOOKUP(A372,'II.Distribution of grant'!$A$6:$E$45,2,FALSE))</f>
        <v/>
      </c>
      <c r="C372" s="11" t="str">
        <f>IF(A372="","",VLOOKUP(A372,'II.Distribution of grant'!$A$6:$E$45,4,FALSE))</f>
        <v/>
      </c>
      <c r="D372" s="11" t="str">
        <f>IF(A372=""," ",VLOOKUP(C372,'Ceiling - Project impl.'!$A$1:$F$202,2,FALSE))</f>
        <v xml:space="preserve"> </v>
      </c>
      <c r="E372" s="6"/>
      <c r="F372" s="6"/>
      <c r="G372" s="6"/>
      <c r="H372" s="12" t="str">
        <f>IF(G372=""," ",VLOOKUP(C372,'Ceiling - Project impl.'!$A$1:$F$202,3,FALSE))</f>
        <v xml:space="preserve"> </v>
      </c>
      <c r="I372" s="13">
        <f t="shared" si="63"/>
        <v>0</v>
      </c>
      <c r="J372" s="14"/>
      <c r="K372" s="6"/>
      <c r="L372" s="12" t="str">
        <f>IF(K372=""," ",VLOOKUP(C372,'Ceiling - Project impl.'!$A$1:$F$202,4,FALSE))</f>
        <v xml:space="preserve"> </v>
      </c>
      <c r="M372" s="13">
        <f t="shared" si="64"/>
        <v>0</v>
      </c>
      <c r="N372" s="14"/>
      <c r="O372" s="6"/>
      <c r="P372" s="12" t="str">
        <f>IF(O372=""," ",VLOOKUP(C372,'Ceiling - Project impl.'!$A$1:$F$202,5,FALSE))</f>
        <v xml:space="preserve"> </v>
      </c>
      <c r="Q372" s="13">
        <f t="shared" si="65"/>
        <v>0</v>
      </c>
      <c r="R372" s="14"/>
      <c r="S372" s="6"/>
      <c r="T372" s="12" t="str">
        <f>IF(S372=""," ",VLOOKUP(C372,'Ceiling - Project impl.'!$A$1:$F$202,6,FALSE))</f>
        <v xml:space="preserve"> </v>
      </c>
      <c r="U372" s="13">
        <f t="shared" si="66"/>
        <v>0</v>
      </c>
      <c r="V372" s="136">
        <f t="shared" si="67"/>
        <v>0</v>
      </c>
      <c r="W372" s="15">
        <f t="shared" si="68"/>
        <v>0</v>
      </c>
      <c r="Y372" s="6">
        <f t="shared" si="69"/>
        <v>0</v>
      </c>
      <c r="Z372" s="163"/>
      <c r="AA372" s="12" t="str">
        <f>IF(G372=""," ",VLOOKUP(C372,'Ceiling - Project impl.'!$A$1:$F$202,3,FALSE))</f>
        <v xml:space="preserve"> </v>
      </c>
      <c r="AB372" s="13">
        <f t="shared" si="70"/>
        <v>0</v>
      </c>
      <c r="AC372" s="182">
        <f t="shared" si="71"/>
        <v>0</v>
      </c>
      <c r="AD372" s="14"/>
      <c r="AE372" s="6">
        <f t="shared" si="72"/>
        <v>0</v>
      </c>
      <c r="AF372" s="163"/>
      <c r="AG372" s="12" t="str">
        <f>IF(K372=""," ",VLOOKUP(C372,'Ceiling - Project impl.'!$A$1:$F$202,4,FALSE))</f>
        <v xml:space="preserve"> </v>
      </c>
      <c r="AH372" s="13">
        <f t="shared" si="73"/>
        <v>0</v>
      </c>
      <c r="AI372" s="182">
        <f t="shared" si="74"/>
        <v>0</v>
      </c>
      <c r="AJ372" s="14"/>
      <c r="AK372" s="6">
        <f t="shared" si="75"/>
        <v>0</v>
      </c>
      <c r="AL372" s="163"/>
      <c r="AM372" s="12" t="str">
        <f>IF(O372=""," ",VLOOKUP(C372,'Ceiling - Project impl.'!$A$1:$F$202,5,FALSE))</f>
        <v xml:space="preserve"> </v>
      </c>
      <c r="AN372" s="13">
        <f t="shared" si="76"/>
        <v>0</v>
      </c>
      <c r="AO372" s="182">
        <f t="shared" si="77"/>
        <v>0</v>
      </c>
      <c r="AP372" s="14"/>
      <c r="AQ372" s="6">
        <f t="shared" si="78"/>
        <v>0</v>
      </c>
      <c r="AR372" s="163"/>
      <c r="AS372" s="12" t="str">
        <f>IF(S372=""," ",VLOOKUP(C372,'Ceiling - Project impl.'!$A$1:$F$202,6,FALSE))</f>
        <v xml:space="preserve"> </v>
      </c>
      <c r="AT372" s="13">
        <f t="shared" si="79"/>
        <v>0</v>
      </c>
      <c r="AU372" s="182">
        <f t="shared" si="80"/>
        <v>0</v>
      </c>
      <c r="AV372" s="136">
        <f t="shared" si="81"/>
        <v>0</v>
      </c>
      <c r="AW372" s="15">
        <f t="shared" si="82"/>
        <v>0</v>
      </c>
      <c r="AX372" s="183">
        <f t="shared" si="83"/>
        <v>0</v>
      </c>
      <c r="AY372" s="388"/>
      <c r="AZ372" s="388"/>
      <c r="BA372" s="388"/>
    </row>
    <row r="373" spans="1:53" x14ac:dyDescent="0.3">
      <c r="A373" s="71"/>
      <c r="B373" s="11" t="str">
        <f>IF(A373="","",VLOOKUP(A373,'II.Distribution of grant'!$A$6:$E$45,2,FALSE))</f>
        <v/>
      </c>
      <c r="C373" s="11" t="str">
        <f>IF(A373="","",VLOOKUP(A373,'II.Distribution of grant'!$A$6:$E$45,4,FALSE))</f>
        <v/>
      </c>
      <c r="D373" s="11" t="str">
        <f>IF(A373=""," ",VLOOKUP(C373,'Ceiling - Project impl.'!$A$1:$F$202,2,FALSE))</f>
        <v xml:space="preserve"> </v>
      </c>
      <c r="E373" s="6"/>
      <c r="F373" s="6"/>
      <c r="G373" s="6"/>
      <c r="H373" s="12" t="str">
        <f>IF(G373=""," ",VLOOKUP(C373,'Ceiling - Project impl.'!$A$1:$F$202,3,FALSE))</f>
        <v xml:space="preserve"> </v>
      </c>
      <c r="I373" s="13">
        <f t="shared" si="63"/>
        <v>0</v>
      </c>
      <c r="J373" s="14"/>
      <c r="K373" s="6"/>
      <c r="L373" s="12" t="str">
        <f>IF(K373=""," ",VLOOKUP(C373,'Ceiling - Project impl.'!$A$1:$F$202,4,FALSE))</f>
        <v xml:space="preserve"> </v>
      </c>
      <c r="M373" s="13">
        <f t="shared" si="64"/>
        <v>0</v>
      </c>
      <c r="N373" s="14"/>
      <c r="O373" s="6"/>
      <c r="P373" s="12" t="str">
        <f>IF(O373=""," ",VLOOKUP(C373,'Ceiling - Project impl.'!$A$1:$F$202,5,FALSE))</f>
        <v xml:space="preserve"> </v>
      </c>
      <c r="Q373" s="13">
        <f t="shared" si="65"/>
        <v>0</v>
      </c>
      <c r="R373" s="14"/>
      <c r="S373" s="6"/>
      <c r="T373" s="12" t="str">
        <f>IF(S373=""," ",VLOOKUP(C373,'Ceiling - Project impl.'!$A$1:$F$202,6,FALSE))</f>
        <v xml:space="preserve"> </v>
      </c>
      <c r="U373" s="13">
        <f t="shared" si="66"/>
        <v>0</v>
      </c>
      <c r="V373" s="136">
        <f t="shared" si="67"/>
        <v>0</v>
      </c>
      <c r="W373" s="15">
        <f t="shared" si="68"/>
        <v>0</v>
      </c>
      <c r="Y373" s="6">
        <f t="shared" si="69"/>
        <v>0</v>
      </c>
      <c r="Z373" s="163"/>
      <c r="AA373" s="12" t="str">
        <f>IF(G373=""," ",VLOOKUP(C373,'Ceiling - Project impl.'!$A$1:$F$202,3,FALSE))</f>
        <v xml:space="preserve"> </v>
      </c>
      <c r="AB373" s="13">
        <f t="shared" si="70"/>
        <v>0</v>
      </c>
      <c r="AC373" s="182">
        <f t="shared" si="71"/>
        <v>0</v>
      </c>
      <c r="AD373" s="14"/>
      <c r="AE373" s="6">
        <f t="shared" si="72"/>
        <v>0</v>
      </c>
      <c r="AF373" s="163"/>
      <c r="AG373" s="12" t="str">
        <f>IF(K373=""," ",VLOOKUP(C373,'Ceiling - Project impl.'!$A$1:$F$202,4,FALSE))</f>
        <v xml:space="preserve"> </v>
      </c>
      <c r="AH373" s="13">
        <f t="shared" si="73"/>
        <v>0</v>
      </c>
      <c r="AI373" s="182">
        <f t="shared" si="74"/>
        <v>0</v>
      </c>
      <c r="AJ373" s="14"/>
      <c r="AK373" s="6">
        <f t="shared" si="75"/>
        <v>0</v>
      </c>
      <c r="AL373" s="163"/>
      <c r="AM373" s="12" t="str">
        <f>IF(O373=""," ",VLOOKUP(C373,'Ceiling - Project impl.'!$A$1:$F$202,5,FALSE))</f>
        <v xml:space="preserve"> </v>
      </c>
      <c r="AN373" s="13">
        <f t="shared" si="76"/>
        <v>0</v>
      </c>
      <c r="AO373" s="182">
        <f t="shared" si="77"/>
        <v>0</v>
      </c>
      <c r="AP373" s="14"/>
      <c r="AQ373" s="6">
        <f t="shared" si="78"/>
        <v>0</v>
      </c>
      <c r="AR373" s="163"/>
      <c r="AS373" s="12" t="str">
        <f>IF(S373=""," ",VLOOKUP(C373,'Ceiling - Project impl.'!$A$1:$F$202,6,FALSE))</f>
        <v xml:space="preserve"> </v>
      </c>
      <c r="AT373" s="13">
        <f t="shared" si="79"/>
        <v>0</v>
      </c>
      <c r="AU373" s="182">
        <f t="shared" si="80"/>
        <v>0</v>
      </c>
      <c r="AV373" s="136">
        <f t="shared" si="81"/>
        <v>0</v>
      </c>
      <c r="AW373" s="15">
        <f t="shared" si="82"/>
        <v>0</v>
      </c>
      <c r="AX373" s="183">
        <f t="shared" si="83"/>
        <v>0</v>
      </c>
      <c r="AY373" s="388"/>
      <c r="AZ373" s="388"/>
      <c r="BA373" s="388"/>
    </row>
    <row r="374" spans="1:53" x14ac:dyDescent="0.3">
      <c r="A374" s="71"/>
      <c r="B374" s="11" t="str">
        <f>IF(A374="","",VLOOKUP(A374,'II.Distribution of grant'!$A$6:$E$45,2,FALSE))</f>
        <v/>
      </c>
      <c r="C374" s="11" t="str">
        <f>IF(A374="","",VLOOKUP(A374,'II.Distribution of grant'!$A$6:$E$45,4,FALSE))</f>
        <v/>
      </c>
      <c r="D374" s="11" t="str">
        <f>IF(A374=""," ",VLOOKUP(C374,'Ceiling - Project impl.'!$A$1:$F$202,2,FALSE))</f>
        <v xml:space="preserve"> </v>
      </c>
      <c r="E374" s="6"/>
      <c r="F374" s="6"/>
      <c r="G374" s="6"/>
      <c r="H374" s="12" t="str">
        <f>IF(G374=""," ",VLOOKUP(C374,'Ceiling - Project impl.'!$A$1:$F$202,3,FALSE))</f>
        <v xml:space="preserve"> </v>
      </c>
      <c r="I374" s="13">
        <f t="shared" si="63"/>
        <v>0</v>
      </c>
      <c r="J374" s="14"/>
      <c r="K374" s="6"/>
      <c r="L374" s="12" t="str">
        <f>IF(K374=""," ",VLOOKUP(C374,'Ceiling - Project impl.'!$A$1:$F$202,4,FALSE))</f>
        <v xml:space="preserve"> </v>
      </c>
      <c r="M374" s="13">
        <f t="shared" si="64"/>
        <v>0</v>
      </c>
      <c r="N374" s="14"/>
      <c r="O374" s="6"/>
      <c r="P374" s="12" t="str">
        <f>IF(O374=""," ",VLOOKUP(C374,'Ceiling - Project impl.'!$A$1:$F$202,5,FALSE))</f>
        <v xml:space="preserve"> </v>
      </c>
      <c r="Q374" s="13">
        <f t="shared" si="65"/>
        <v>0</v>
      </c>
      <c r="R374" s="14"/>
      <c r="S374" s="6"/>
      <c r="T374" s="12" t="str">
        <f>IF(S374=""," ",VLOOKUP(C374,'Ceiling - Project impl.'!$A$1:$F$202,6,FALSE))</f>
        <v xml:space="preserve"> </v>
      </c>
      <c r="U374" s="13">
        <f t="shared" si="66"/>
        <v>0</v>
      </c>
      <c r="V374" s="136">
        <f t="shared" si="67"/>
        <v>0</v>
      </c>
      <c r="W374" s="15">
        <f t="shared" si="68"/>
        <v>0</v>
      </c>
      <c r="Y374" s="6">
        <f t="shared" si="69"/>
        <v>0</v>
      </c>
      <c r="Z374" s="163"/>
      <c r="AA374" s="12" t="str">
        <f>IF(G374=""," ",VLOOKUP(C374,'Ceiling - Project impl.'!$A$1:$F$202,3,FALSE))</f>
        <v xml:space="preserve"> </v>
      </c>
      <c r="AB374" s="13">
        <f t="shared" si="70"/>
        <v>0</v>
      </c>
      <c r="AC374" s="182">
        <f t="shared" si="71"/>
        <v>0</v>
      </c>
      <c r="AD374" s="14"/>
      <c r="AE374" s="6">
        <f t="shared" si="72"/>
        <v>0</v>
      </c>
      <c r="AF374" s="163"/>
      <c r="AG374" s="12" t="str">
        <f>IF(K374=""," ",VLOOKUP(C374,'Ceiling - Project impl.'!$A$1:$F$202,4,FALSE))</f>
        <v xml:space="preserve"> </v>
      </c>
      <c r="AH374" s="13">
        <f t="shared" si="73"/>
        <v>0</v>
      </c>
      <c r="AI374" s="182">
        <f t="shared" si="74"/>
        <v>0</v>
      </c>
      <c r="AJ374" s="14"/>
      <c r="AK374" s="6">
        <f t="shared" si="75"/>
        <v>0</v>
      </c>
      <c r="AL374" s="163"/>
      <c r="AM374" s="12" t="str">
        <f>IF(O374=""," ",VLOOKUP(C374,'Ceiling - Project impl.'!$A$1:$F$202,5,FALSE))</f>
        <v xml:space="preserve"> </v>
      </c>
      <c r="AN374" s="13">
        <f t="shared" si="76"/>
        <v>0</v>
      </c>
      <c r="AO374" s="182">
        <f t="shared" si="77"/>
        <v>0</v>
      </c>
      <c r="AP374" s="14"/>
      <c r="AQ374" s="6">
        <f t="shared" si="78"/>
        <v>0</v>
      </c>
      <c r="AR374" s="163"/>
      <c r="AS374" s="12" t="str">
        <f>IF(S374=""," ",VLOOKUP(C374,'Ceiling - Project impl.'!$A$1:$F$202,6,FALSE))</f>
        <v xml:space="preserve"> </v>
      </c>
      <c r="AT374" s="13">
        <f t="shared" si="79"/>
        <v>0</v>
      </c>
      <c r="AU374" s="182">
        <f t="shared" si="80"/>
        <v>0</v>
      </c>
      <c r="AV374" s="136">
        <f t="shared" si="81"/>
        <v>0</v>
      </c>
      <c r="AW374" s="15">
        <f t="shared" si="82"/>
        <v>0</v>
      </c>
      <c r="AX374" s="183">
        <f t="shared" si="83"/>
        <v>0</v>
      </c>
      <c r="AY374" s="388"/>
      <c r="AZ374" s="388"/>
      <c r="BA374" s="388"/>
    </row>
    <row r="375" spans="1:53" x14ac:dyDescent="0.3">
      <c r="A375" s="71"/>
      <c r="B375" s="11" t="str">
        <f>IF(A375="","",VLOOKUP(A375,'II.Distribution of grant'!$A$6:$E$45,2,FALSE))</f>
        <v/>
      </c>
      <c r="C375" s="11" t="str">
        <f>IF(A375="","",VLOOKUP(A375,'II.Distribution of grant'!$A$6:$E$45,4,FALSE))</f>
        <v/>
      </c>
      <c r="D375" s="11" t="str">
        <f>IF(A375=""," ",VLOOKUP(C375,'Ceiling - Project impl.'!$A$1:$F$202,2,FALSE))</f>
        <v xml:space="preserve"> </v>
      </c>
      <c r="E375" s="6"/>
      <c r="F375" s="6"/>
      <c r="G375" s="6"/>
      <c r="H375" s="12" t="str">
        <f>IF(G375=""," ",VLOOKUP(C375,'Ceiling - Project impl.'!$A$1:$F$202,3,FALSE))</f>
        <v xml:space="preserve"> </v>
      </c>
      <c r="I375" s="13">
        <f t="shared" si="63"/>
        <v>0</v>
      </c>
      <c r="J375" s="14"/>
      <c r="K375" s="6"/>
      <c r="L375" s="12" t="str">
        <f>IF(K375=""," ",VLOOKUP(C375,'Ceiling - Project impl.'!$A$1:$F$202,4,FALSE))</f>
        <v xml:space="preserve"> </v>
      </c>
      <c r="M375" s="13">
        <f t="shared" si="64"/>
        <v>0</v>
      </c>
      <c r="N375" s="14"/>
      <c r="O375" s="6"/>
      <c r="P375" s="12" t="str">
        <f>IF(O375=""," ",VLOOKUP(C375,'Ceiling - Project impl.'!$A$1:$F$202,5,FALSE))</f>
        <v xml:space="preserve"> </v>
      </c>
      <c r="Q375" s="13">
        <f t="shared" si="65"/>
        <v>0</v>
      </c>
      <c r="R375" s="14"/>
      <c r="S375" s="6"/>
      <c r="T375" s="12" t="str">
        <f>IF(S375=""," ",VLOOKUP(C375,'Ceiling - Project impl.'!$A$1:$F$202,6,FALSE))</f>
        <v xml:space="preserve"> </v>
      </c>
      <c r="U375" s="13">
        <f t="shared" si="66"/>
        <v>0</v>
      </c>
      <c r="V375" s="136">
        <f t="shared" si="67"/>
        <v>0</v>
      </c>
      <c r="W375" s="15">
        <f t="shared" si="68"/>
        <v>0</v>
      </c>
      <c r="Y375" s="6">
        <f t="shared" si="69"/>
        <v>0</v>
      </c>
      <c r="Z375" s="163"/>
      <c r="AA375" s="12" t="str">
        <f>IF(G375=""," ",VLOOKUP(C375,'Ceiling - Project impl.'!$A$1:$F$202,3,FALSE))</f>
        <v xml:space="preserve"> </v>
      </c>
      <c r="AB375" s="13">
        <f t="shared" si="70"/>
        <v>0</v>
      </c>
      <c r="AC375" s="182">
        <f t="shared" si="71"/>
        <v>0</v>
      </c>
      <c r="AD375" s="14"/>
      <c r="AE375" s="6">
        <f t="shared" si="72"/>
        <v>0</v>
      </c>
      <c r="AF375" s="163"/>
      <c r="AG375" s="12" t="str">
        <f>IF(K375=""," ",VLOOKUP(C375,'Ceiling - Project impl.'!$A$1:$F$202,4,FALSE))</f>
        <v xml:space="preserve"> </v>
      </c>
      <c r="AH375" s="13">
        <f t="shared" si="73"/>
        <v>0</v>
      </c>
      <c r="AI375" s="182">
        <f t="shared" si="74"/>
        <v>0</v>
      </c>
      <c r="AJ375" s="14"/>
      <c r="AK375" s="6">
        <f t="shared" si="75"/>
        <v>0</v>
      </c>
      <c r="AL375" s="163"/>
      <c r="AM375" s="12" t="str">
        <f>IF(O375=""," ",VLOOKUP(C375,'Ceiling - Project impl.'!$A$1:$F$202,5,FALSE))</f>
        <v xml:space="preserve"> </v>
      </c>
      <c r="AN375" s="13">
        <f t="shared" si="76"/>
        <v>0</v>
      </c>
      <c r="AO375" s="182">
        <f t="shared" si="77"/>
        <v>0</v>
      </c>
      <c r="AP375" s="14"/>
      <c r="AQ375" s="6">
        <f t="shared" si="78"/>
        <v>0</v>
      </c>
      <c r="AR375" s="163"/>
      <c r="AS375" s="12" t="str">
        <f>IF(S375=""," ",VLOOKUP(C375,'Ceiling - Project impl.'!$A$1:$F$202,6,FALSE))</f>
        <v xml:space="preserve"> </v>
      </c>
      <c r="AT375" s="13">
        <f t="shared" si="79"/>
        <v>0</v>
      </c>
      <c r="AU375" s="182">
        <f t="shared" si="80"/>
        <v>0</v>
      </c>
      <c r="AV375" s="136">
        <f t="shared" si="81"/>
        <v>0</v>
      </c>
      <c r="AW375" s="15">
        <f t="shared" si="82"/>
        <v>0</v>
      </c>
      <c r="AX375" s="183">
        <f t="shared" si="83"/>
        <v>0</v>
      </c>
      <c r="AY375" s="388"/>
      <c r="AZ375" s="388"/>
      <c r="BA375" s="388"/>
    </row>
    <row r="376" spans="1:53" x14ac:dyDescent="0.3">
      <c r="A376" s="71"/>
      <c r="B376" s="11" t="str">
        <f>IF(A376="","",VLOOKUP(A376,'II.Distribution of grant'!$A$6:$E$45,2,FALSE))</f>
        <v/>
      </c>
      <c r="C376" s="11" t="str">
        <f>IF(A376="","",VLOOKUP(A376,'II.Distribution of grant'!$A$6:$E$45,4,FALSE))</f>
        <v/>
      </c>
      <c r="D376" s="11" t="str">
        <f>IF(A376=""," ",VLOOKUP(C376,'Ceiling - Project impl.'!$A$1:$F$202,2,FALSE))</f>
        <v xml:space="preserve"> </v>
      </c>
      <c r="E376" s="6"/>
      <c r="F376" s="6"/>
      <c r="G376" s="6"/>
      <c r="H376" s="12" t="str">
        <f>IF(G376=""," ",VLOOKUP(C376,'Ceiling - Project impl.'!$A$1:$F$202,3,FALSE))</f>
        <v xml:space="preserve"> </v>
      </c>
      <c r="I376" s="13">
        <f t="shared" si="63"/>
        <v>0</v>
      </c>
      <c r="J376" s="14"/>
      <c r="K376" s="6"/>
      <c r="L376" s="12" t="str">
        <f>IF(K376=""," ",VLOOKUP(C376,'Ceiling - Project impl.'!$A$1:$F$202,4,FALSE))</f>
        <v xml:space="preserve"> </v>
      </c>
      <c r="M376" s="13">
        <f t="shared" si="64"/>
        <v>0</v>
      </c>
      <c r="N376" s="14"/>
      <c r="O376" s="6"/>
      <c r="P376" s="12" t="str">
        <f>IF(O376=""," ",VLOOKUP(C376,'Ceiling - Project impl.'!$A$1:$F$202,5,FALSE))</f>
        <v xml:space="preserve"> </v>
      </c>
      <c r="Q376" s="13">
        <f t="shared" si="65"/>
        <v>0</v>
      </c>
      <c r="R376" s="14"/>
      <c r="S376" s="6"/>
      <c r="T376" s="12" t="str">
        <f>IF(S376=""," ",VLOOKUP(C376,'Ceiling - Project impl.'!$A$1:$F$202,6,FALSE))</f>
        <v xml:space="preserve"> </v>
      </c>
      <c r="U376" s="13">
        <f t="shared" si="66"/>
        <v>0</v>
      </c>
      <c r="V376" s="136">
        <f t="shared" si="67"/>
        <v>0</v>
      </c>
      <c r="W376" s="15">
        <f t="shared" si="68"/>
        <v>0</v>
      </c>
      <c r="Y376" s="6">
        <f t="shared" si="69"/>
        <v>0</v>
      </c>
      <c r="Z376" s="163"/>
      <c r="AA376" s="12" t="str">
        <f>IF(G376=""," ",VLOOKUP(C376,'Ceiling - Project impl.'!$A$1:$F$202,3,FALSE))</f>
        <v xml:space="preserve"> </v>
      </c>
      <c r="AB376" s="13">
        <f t="shared" si="70"/>
        <v>0</v>
      </c>
      <c r="AC376" s="182">
        <f t="shared" si="71"/>
        <v>0</v>
      </c>
      <c r="AD376" s="14"/>
      <c r="AE376" s="6">
        <f t="shared" si="72"/>
        <v>0</v>
      </c>
      <c r="AF376" s="163"/>
      <c r="AG376" s="12" t="str">
        <f>IF(K376=""," ",VLOOKUP(C376,'Ceiling - Project impl.'!$A$1:$F$202,4,FALSE))</f>
        <v xml:space="preserve"> </v>
      </c>
      <c r="AH376" s="13">
        <f t="shared" si="73"/>
        <v>0</v>
      </c>
      <c r="AI376" s="182">
        <f t="shared" si="74"/>
        <v>0</v>
      </c>
      <c r="AJ376" s="14"/>
      <c r="AK376" s="6">
        <f t="shared" si="75"/>
        <v>0</v>
      </c>
      <c r="AL376" s="163"/>
      <c r="AM376" s="12" t="str">
        <f>IF(O376=""," ",VLOOKUP(C376,'Ceiling - Project impl.'!$A$1:$F$202,5,FALSE))</f>
        <v xml:space="preserve"> </v>
      </c>
      <c r="AN376" s="13">
        <f t="shared" si="76"/>
        <v>0</v>
      </c>
      <c r="AO376" s="182">
        <f t="shared" si="77"/>
        <v>0</v>
      </c>
      <c r="AP376" s="14"/>
      <c r="AQ376" s="6">
        <f t="shared" si="78"/>
        <v>0</v>
      </c>
      <c r="AR376" s="163"/>
      <c r="AS376" s="12" t="str">
        <f>IF(S376=""," ",VLOOKUP(C376,'Ceiling - Project impl.'!$A$1:$F$202,6,FALSE))</f>
        <v xml:space="preserve"> </v>
      </c>
      <c r="AT376" s="13">
        <f t="shared" si="79"/>
        <v>0</v>
      </c>
      <c r="AU376" s="182">
        <f t="shared" si="80"/>
        <v>0</v>
      </c>
      <c r="AV376" s="136">
        <f t="shared" si="81"/>
        <v>0</v>
      </c>
      <c r="AW376" s="15">
        <f t="shared" si="82"/>
        <v>0</v>
      </c>
      <c r="AX376" s="183">
        <f t="shared" si="83"/>
        <v>0</v>
      </c>
      <c r="AY376" s="388"/>
      <c r="AZ376" s="388"/>
      <c r="BA376" s="388"/>
    </row>
    <row r="377" spans="1:53" x14ac:dyDescent="0.3">
      <c r="A377" s="71"/>
      <c r="B377" s="11" t="str">
        <f>IF(A377="","",VLOOKUP(A377,'II.Distribution of grant'!$A$6:$E$45,2,FALSE))</f>
        <v/>
      </c>
      <c r="C377" s="11" t="str">
        <f>IF(A377="","",VLOOKUP(A377,'II.Distribution of grant'!$A$6:$E$45,4,FALSE))</f>
        <v/>
      </c>
      <c r="D377" s="11" t="str">
        <f>IF(A377=""," ",VLOOKUP(C377,'Ceiling - Project impl.'!$A$1:$F$202,2,FALSE))</f>
        <v xml:space="preserve"> </v>
      </c>
      <c r="E377" s="6"/>
      <c r="F377" s="6"/>
      <c r="G377" s="6"/>
      <c r="H377" s="12" t="str">
        <f>IF(G377=""," ",VLOOKUP(C377,'Ceiling - Project impl.'!$A$1:$F$202,3,FALSE))</f>
        <v xml:space="preserve"> </v>
      </c>
      <c r="I377" s="13">
        <f t="shared" si="63"/>
        <v>0</v>
      </c>
      <c r="J377" s="14"/>
      <c r="K377" s="6"/>
      <c r="L377" s="12" t="str">
        <f>IF(K377=""," ",VLOOKUP(C377,'Ceiling - Project impl.'!$A$1:$F$202,4,FALSE))</f>
        <v xml:space="preserve"> </v>
      </c>
      <c r="M377" s="13">
        <f t="shared" si="64"/>
        <v>0</v>
      </c>
      <c r="N377" s="14"/>
      <c r="O377" s="6"/>
      <c r="P377" s="12" t="str">
        <f>IF(O377=""," ",VLOOKUP(C377,'Ceiling - Project impl.'!$A$1:$F$202,5,FALSE))</f>
        <v xml:space="preserve"> </v>
      </c>
      <c r="Q377" s="13">
        <f t="shared" si="65"/>
        <v>0</v>
      </c>
      <c r="R377" s="14"/>
      <c r="S377" s="6"/>
      <c r="T377" s="12" t="str">
        <f>IF(S377=""," ",VLOOKUP(C377,'Ceiling - Project impl.'!$A$1:$F$202,6,FALSE))</f>
        <v xml:space="preserve"> </v>
      </c>
      <c r="U377" s="13">
        <f t="shared" si="66"/>
        <v>0</v>
      </c>
      <c r="V377" s="136">
        <f t="shared" si="67"/>
        <v>0</v>
      </c>
      <c r="W377" s="15">
        <f t="shared" si="68"/>
        <v>0</v>
      </c>
      <c r="Y377" s="6">
        <f t="shared" si="69"/>
        <v>0</v>
      </c>
      <c r="Z377" s="163"/>
      <c r="AA377" s="12" t="str">
        <f>IF(G377=""," ",VLOOKUP(C377,'Ceiling - Project impl.'!$A$1:$F$202,3,FALSE))</f>
        <v xml:space="preserve"> </v>
      </c>
      <c r="AB377" s="13">
        <f t="shared" si="70"/>
        <v>0</v>
      </c>
      <c r="AC377" s="182">
        <f t="shared" si="71"/>
        <v>0</v>
      </c>
      <c r="AD377" s="14"/>
      <c r="AE377" s="6">
        <f t="shared" si="72"/>
        <v>0</v>
      </c>
      <c r="AF377" s="163"/>
      <c r="AG377" s="12" t="str">
        <f>IF(K377=""," ",VLOOKUP(C377,'Ceiling - Project impl.'!$A$1:$F$202,4,FALSE))</f>
        <v xml:space="preserve"> </v>
      </c>
      <c r="AH377" s="13">
        <f t="shared" si="73"/>
        <v>0</v>
      </c>
      <c r="AI377" s="182">
        <f t="shared" si="74"/>
        <v>0</v>
      </c>
      <c r="AJ377" s="14"/>
      <c r="AK377" s="6">
        <f t="shared" si="75"/>
        <v>0</v>
      </c>
      <c r="AL377" s="163"/>
      <c r="AM377" s="12" t="str">
        <f>IF(O377=""," ",VLOOKUP(C377,'Ceiling - Project impl.'!$A$1:$F$202,5,FALSE))</f>
        <v xml:space="preserve"> </v>
      </c>
      <c r="AN377" s="13">
        <f t="shared" si="76"/>
        <v>0</v>
      </c>
      <c r="AO377" s="182">
        <f t="shared" si="77"/>
        <v>0</v>
      </c>
      <c r="AP377" s="14"/>
      <c r="AQ377" s="6">
        <f t="shared" si="78"/>
        <v>0</v>
      </c>
      <c r="AR377" s="163"/>
      <c r="AS377" s="12" t="str">
        <f>IF(S377=""," ",VLOOKUP(C377,'Ceiling - Project impl.'!$A$1:$F$202,6,FALSE))</f>
        <v xml:space="preserve"> </v>
      </c>
      <c r="AT377" s="13">
        <f t="shared" si="79"/>
        <v>0</v>
      </c>
      <c r="AU377" s="182">
        <f t="shared" si="80"/>
        <v>0</v>
      </c>
      <c r="AV377" s="136">
        <f t="shared" si="81"/>
        <v>0</v>
      </c>
      <c r="AW377" s="15">
        <f t="shared" si="82"/>
        <v>0</v>
      </c>
      <c r="AX377" s="183">
        <f t="shared" si="83"/>
        <v>0</v>
      </c>
      <c r="AY377" s="388"/>
      <c r="AZ377" s="388"/>
      <c r="BA377" s="388"/>
    </row>
    <row r="378" spans="1:53" x14ac:dyDescent="0.3">
      <c r="A378" s="71"/>
      <c r="B378" s="11" t="str">
        <f>IF(A378="","",VLOOKUP(A378,'II.Distribution of grant'!$A$6:$E$45,2,FALSE))</f>
        <v/>
      </c>
      <c r="C378" s="11" t="str">
        <f>IF(A378="","",VLOOKUP(A378,'II.Distribution of grant'!$A$6:$E$45,4,FALSE))</f>
        <v/>
      </c>
      <c r="D378" s="11" t="str">
        <f>IF(A378=""," ",VLOOKUP(C378,'Ceiling - Project impl.'!$A$1:$F$202,2,FALSE))</f>
        <v xml:space="preserve"> </v>
      </c>
      <c r="E378" s="6"/>
      <c r="F378" s="6"/>
      <c r="G378" s="6"/>
      <c r="H378" s="12" t="str">
        <f>IF(G378=""," ",VLOOKUP(C378,'Ceiling - Project impl.'!$A$1:$F$202,3,FALSE))</f>
        <v xml:space="preserve"> </v>
      </c>
      <c r="I378" s="13">
        <f t="shared" si="63"/>
        <v>0</v>
      </c>
      <c r="J378" s="14"/>
      <c r="K378" s="6"/>
      <c r="L378" s="12" t="str">
        <f>IF(K378=""," ",VLOOKUP(C378,'Ceiling - Project impl.'!$A$1:$F$202,4,FALSE))</f>
        <v xml:space="preserve"> </v>
      </c>
      <c r="M378" s="13">
        <f t="shared" si="64"/>
        <v>0</v>
      </c>
      <c r="N378" s="14"/>
      <c r="O378" s="6"/>
      <c r="P378" s="12" t="str">
        <f>IF(O378=""," ",VLOOKUP(C378,'Ceiling - Project impl.'!$A$1:$F$202,5,FALSE))</f>
        <v xml:space="preserve"> </v>
      </c>
      <c r="Q378" s="13">
        <f t="shared" si="65"/>
        <v>0</v>
      </c>
      <c r="R378" s="14"/>
      <c r="S378" s="6"/>
      <c r="T378" s="12" t="str">
        <f>IF(S378=""," ",VLOOKUP(C378,'Ceiling - Project impl.'!$A$1:$F$202,6,FALSE))</f>
        <v xml:space="preserve"> </v>
      </c>
      <c r="U378" s="13">
        <f t="shared" si="66"/>
        <v>0</v>
      </c>
      <c r="V378" s="136">
        <f t="shared" si="67"/>
        <v>0</v>
      </c>
      <c r="W378" s="15">
        <f t="shared" si="68"/>
        <v>0</v>
      </c>
      <c r="Y378" s="6">
        <f t="shared" si="69"/>
        <v>0</v>
      </c>
      <c r="Z378" s="163"/>
      <c r="AA378" s="12" t="str">
        <f>IF(G378=""," ",VLOOKUP(C378,'Ceiling - Project impl.'!$A$1:$F$202,3,FALSE))</f>
        <v xml:space="preserve"> </v>
      </c>
      <c r="AB378" s="13">
        <f t="shared" si="70"/>
        <v>0</v>
      </c>
      <c r="AC378" s="182">
        <f t="shared" si="71"/>
        <v>0</v>
      </c>
      <c r="AD378" s="14"/>
      <c r="AE378" s="6">
        <f t="shared" si="72"/>
        <v>0</v>
      </c>
      <c r="AF378" s="163"/>
      <c r="AG378" s="12" t="str">
        <f>IF(K378=""," ",VLOOKUP(C378,'Ceiling - Project impl.'!$A$1:$F$202,4,FALSE))</f>
        <v xml:space="preserve"> </v>
      </c>
      <c r="AH378" s="13">
        <f t="shared" si="73"/>
        <v>0</v>
      </c>
      <c r="AI378" s="182">
        <f t="shared" si="74"/>
        <v>0</v>
      </c>
      <c r="AJ378" s="14"/>
      <c r="AK378" s="6">
        <f t="shared" si="75"/>
        <v>0</v>
      </c>
      <c r="AL378" s="163"/>
      <c r="AM378" s="12" t="str">
        <f>IF(O378=""," ",VLOOKUP(C378,'Ceiling - Project impl.'!$A$1:$F$202,5,FALSE))</f>
        <v xml:space="preserve"> </v>
      </c>
      <c r="AN378" s="13">
        <f t="shared" si="76"/>
        <v>0</v>
      </c>
      <c r="AO378" s="182">
        <f t="shared" si="77"/>
        <v>0</v>
      </c>
      <c r="AP378" s="14"/>
      <c r="AQ378" s="6">
        <f t="shared" si="78"/>
        <v>0</v>
      </c>
      <c r="AR378" s="163"/>
      <c r="AS378" s="12" t="str">
        <f>IF(S378=""," ",VLOOKUP(C378,'Ceiling - Project impl.'!$A$1:$F$202,6,FALSE))</f>
        <v xml:space="preserve"> </v>
      </c>
      <c r="AT378" s="13">
        <f t="shared" si="79"/>
        <v>0</v>
      </c>
      <c r="AU378" s="182">
        <f t="shared" si="80"/>
        <v>0</v>
      </c>
      <c r="AV378" s="136">
        <f t="shared" si="81"/>
        <v>0</v>
      </c>
      <c r="AW378" s="15">
        <f t="shared" si="82"/>
        <v>0</v>
      </c>
      <c r="AX378" s="183">
        <f t="shared" si="83"/>
        <v>0</v>
      </c>
      <c r="AY378" s="388"/>
      <c r="AZ378" s="388"/>
      <c r="BA378" s="388"/>
    </row>
    <row r="379" spans="1:53" x14ac:dyDescent="0.3">
      <c r="A379" s="71"/>
      <c r="B379" s="11" t="str">
        <f>IF(A379="","",VLOOKUP(A379,'II.Distribution of grant'!$A$6:$E$45,2,FALSE))</f>
        <v/>
      </c>
      <c r="C379" s="11" t="str">
        <f>IF(A379="","",VLOOKUP(A379,'II.Distribution of grant'!$A$6:$E$45,4,FALSE))</f>
        <v/>
      </c>
      <c r="D379" s="11" t="str">
        <f>IF(A379=""," ",VLOOKUP(C379,'Ceiling - Project impl.'!$A$1:$F$202,2,FALSE))</f>
        <v xml:space="preserve"> </v>
      </c>
      <c r="E379" s="6"/>
      <c r="F379" s="6"/>
      <c r="G379" s="6"/>
      <c r="H379" s="12" t="str">
        <f>IF(G379=""," ",VLOOKUP(C379,'Ceiling - Project impl.'!$A$1:$F$202,3,FALSE))</f>
        <v xml:space="preserve"> </v>
      </c>
      <c r="I379" s="13">
        <f t="shared" si="63"/>
        <v>0</v>
      </c>
      <c r="J379" s="14"/>
      <c r="K379" s="6"/>
      <c r="L379" s="12" t="str">
        <f>IF(K379=""," ",VLOOKUP(C379,'Ceiling - Project impl.'!$A$1:$F$202,4,FALSE))</f>
        <v xml:space="preserve"> </v>
      </c>
      <c r="M379" s="13">
        <f t="shared" si="64"/>
        <v>0</v>
      </c>
      <c r="N379" s="14"/>
      <c r="O379" s="6"/>
      <c r="P379" s="12" t="str">
        <f>IF(O379=""," ",VLOOKUP(C379,'Ceiling - Project impl.'!$A$1:$F$202,5,FALSE))</f>
        <v xml:space="preserve"> </v>
      </c>
      <c r="Q379" s="13">
        <f t="shared" si="65"/>
        <v>0</v>
      </c>
      <c r="R379" s="14"/>
      <c r="S379" s="6"/>
      <c r="T379" s="12" t="str">
        <f>IF(S379=""," ",VLOOKUP(C379,'Ceiling - Project impl.'!$A$1:$F$202,6,FALSE))</f>
        <v xml:space="preserve"> </v>
      </c>
      <c r="U379" s="13">
        <f t="shared" si="66"/>
        <v>0</v>
      </c>
      <c r="V379" s="136">
        <f t="shared" si="67"/>
        <v>0</v>
      </c>
      <c r="W379" s="15">
        <f t="shared" si="68"/>
        <v>0</v>
      </c>
      <c r="Y379" s="6">
        <f t="shared" si="69"/>
        <v>0</v>
      </c>
      <c r="Z379" s="163"/>
      <c r="AA379" s="12" t="str">
        <f>IF(G379=""," ",VLOOKUP(C379,'Ceiling - Project impl.'!$A$1:$F$202,3,FALSE))</f>
        <v xml:space="preserve"> </v>
      </c>
      <c r="AB379" s="13">
        <f t="shared" si="70"/>
        <v>0</v>
      </c>
      <c r="AC379" s="182">
        <f t="shared" si="71"/>
        <v>0</v>
      </c>
      <c r="AD379" s="14"/>
      <c r="AE379" s="6">
        <f t="shared" si="72"/>
        <v>0</v>
      </c>
      <c r="AF379" s="163"/>
      <c r="AG379" s="12" t="str">
        <f>IF(K379=""," ",VLOOKUP(C379,'Ceiling - Project impl.'!$A$1:$F$202,4,FALSE))</f>
        <v xml:space="preserve"> </v>
      </c>
      <c r="AH379" s="13">
        <f t="shared" si="73"/>
        <v>0</v>
      </c>
      <c r="AI379" s="182">
        <f t="shared" si="74"/>
        <v>0</v>
      </c>
      <c r="AJ379" s="14"/>
      <c r="AK379" s="6">
        <f t="shared" si="75"/>
        <v>0</v>
      </c>
      <c r="AL379" s="163"/>
      <c r="AM379" s="12" t="str">
        <f>IF(O379=""," ",VLOOKUP(C379,'Ceiling - Project impl.'!$A$1:$F$202,5,FALSE))</f>
        <v xml:space="preserve"> </v>
      </c>
      <c r="AN379" s="13">
        <f t="shared" si="76"/>
        <v>0</v>
      </c>
      <c r="AO379" s="182">
        <f t="shared" si="77"/>
        <v>0</v>
      </c>
      <c r="AP379" s="14"/>
      <c r="AQ379" s="6">
        <f t="shared" si="78"/>
        <v>0</v>
      </c>
      <c r="AR379" s="163"/>
      <c r="AS379" s="12" t="str">
        <f>IF(S379=""," ",VLOOKUP(C379,'Ceiling - Project impl.'!$A$1:$F$202,6,FALSE))</f>
        <v xml:space="preserve"> </v>
      </c>
      <c r="AT379" s="13">
        <f t="shared" si="79"/>
        <v>0</v>
      </c>
      <c r="AU379" s="182">
        <f t="shared" si="80"/>
        <v>0</v>
      </c>
      <c r="AV379" s="136">
        <f t="shared" si="81"/>
        <v>0</v>
      </c>
      <c r="AW379" s="15">
        <f t="shared" si="82"/>
        <v>0</v>
      </c>
      <c r="AX379" s="183">
        <f t="shared" si="83"/>
        <v>0</v>
      </c>
      <c r="AY379" s="388"/>
      <c r="AZ379" s="388"/>
      <c r="BA379" s="388"/>
    </row>
    <row r="380" spans="1:53" x14ac:dyDescent="0.3">
      <c r="A380" s="71"/>
      <c r="B380" s="11" t="str">
        <f>IF(A380="","",VLOOKUP(A380,'II.Distribution of grant'!$A$6:$E$45,2,FALSE))</f>
        <v/>
      </c>
      <c r="C380" s="11" t="str">
        <f>IF(A380="","",VLOOKUP(A380,'II.Distribution of grant'!$A$6:$E$45,4,FALSE))</f>
        <v/>
      </c>
      <c r="D380" s="11" t="str">
        <f>IF(A380=""," ",VLOOKUP(C380,'Ceiling - Project impl.'!$A$1:$F$202,2,FALSE))</f>
        <v xml:space="preserve"> </v>
      </c>
      <c r="E380" s="6"/>
      <c r="F380" s="6"/>
      <c r="G380" s="6"/>
      <c r="H380" s="12" t="str">
        <f>IF(G380=""," ",VLOOKUP(C380,'Ceiling - Project impl.'!$A$1:$F$202,3,FALSE))</f>
        <v xml:space="preserve"> </v>
      </c>
      <c r="I380" s="13">
        <f t="shared" si="63"/>
        <v>0</v>
      </c>
      <c r="J380" s="14"/>
      <c r="K380" s="6"/>
      <c r="L380" s="12" t="str">
        <f>IF(K380=""," ",VLOOKUP(C380,'Ceiling - Project impl.'!$A$1:$F$202,4,FALSE))</f>
        <v xml:space="preserve"> </v>
      </c>
      <c r="M380" s="13">
        <f t="shared" si="64"/>
        <v>0</v>
      </c>
      <c r="N380" s="14"/>
      <c r="O380" s="6"/>
      <c r="P380" s="12" t="str">
        <f>IF(O380=""," ",VLOOKUP(C380,'Ceiling - Project impl.'!$A$1:$F$202,5,FALSE))</f>
        <v xml:space="preserve"> </v>
      </c>
      <c r="Q380" s="13">
        <f t="shared" si="65"/>
        <v>0</v>
      </c>
      <c r="R380" s="14"/>
      <c r="S380" s="6"/>
      <c r="T380" s="12" t="str">
        <f>IF(S380=""," ",VLOOKUP(C380,'Ceiling - Project impl.'!$A$1:$F$202,6,FALSE))</f>
        <v xml:space="preserve"> </v>
      </c>
      <c r="U380" s="13">
        <f t="shared" si="66"/>
        <v>0</v>
      </c>
      <c r="V380" s="136">
        <f t="shared" si="67"/>
        <v>0</v>
      </c>
      <c r="W380" s="15">
        <f t="shared" si="68"/>
        <v>0</v>
      </c>
      <c r="Y380" s="6">
        <f t="shared" si="69"/>
        <v>0</v>
      </c>
      <c r="Z380" s="163"/>
      <c r="AA380" s="12" t="str">
        <f>IF(G380=""," ",VLOOKUP(C380,'Ceiling - Project impl.'!$A$1:$F$202,3,FALSE))</f>
        <v xml:space="preserve"> </v>
      </c>
      <c r="AB380" s="13">
        <f t="shared" si="70"/>
        <v>0</v>
      </c>
      <c r="AC380" s="182">
        <f t="shared" si="71"/>
        <v>0</v>
      </c>
      <c r="AD380" s="14"/>
      <c r="AE380" s="6">
        <f t="shared" si="72"/>
        <v>0</v>
      </c>
      <c r="AF380" s="163"/>
      <c r="AG380" s="12" t="str">
        <f>IF(K380=""," ",VLOOKUP(C380,'Ceiling - Project impl.'!$A$1:$F$202,4,FALSE))</f>
        <v xml:space="preserve"> </v>
      </c>
      <c r="AH380" s="13">
        <f t="shared" si="73"/>
        <v>0</v>
      </c>
      <c r="AI380" s="182">
        <f t="shared" si="74"/>
        <v>0</v>
      </c>
      <c r="AJ380" s="14"/>
      <c r="AK380" s="6">
        <f t="shared" si="75"/>
        <v>0</v>
      </c>
      <c r="AL380" s="163"/>
      <c r="AM380" s="12" t="str">
        <f>IF(O380=""," ",VLOOKUP(C380,'Ceiling - Project impl.'!$A$1:$F$202,5,FALSE))</f>
        <v xml:space="preserve"> </v>
      </c>
      <c r="AN380" s="13">
        <f t="shared" si="76"/>
        <v>0</v>
      </c>
      <c r="AO380" s="182">
        <f t="shared" si="77"/>
        <v>0</v>
      </c>
      <c r="AP380" s="14"/>
      <c r="AQ380" s="6">
        <f t="shared" si="78"/>
        <v>0</v>
      </c>
      <c r="AR380" s="163"/>
      <c r="AS380" s="12" t="str">
        <f>IF(S380=""," ",VLOOKUP(C380,'Ceiling - Project impl.'!$A$1:$F$202,6,FALSE))</f>
        <v xml:space="preserve"> </v>
      </c>
      <c r="AT380" s="13">
        <f t="shared" si="79"/>
        <v>0</v>
      </c>
      <c r="AU380" s="182">
        <f t="shared" si="80"/>
        <v>0</v>
      </c>
      <c r="AV380" s="136">
        <f t="shared" si="81"/>
        <v>0</v>
      </c>
      <c r="AW380" s="15">
        <f t="shared" si="82"/>
        <v>0</v>
      </c>
      <c r="AX380" s="183">
        <f t="shared" si="83"/>
        <v>0</v>
      </c>
      <c r="AY380" s="388"/>
      <c r="AZ380" s="388"/>
      <c r="BA380" s="388"/>
    </row>
    <row r="381" spans="1:53" x14ac:dyDescent="0.3">
      <c r="A381" s="71"/>
      <c r="B381" s="11" t="str">
        <f>IF(A381="","",VLOOKUP(A381,'II.Distribution of grant'!$A$6:$E$45,2,FALSE))</f>
        <v/>
      </c>
      <c r="C381" s="11" t="str">
        <f>IF(A381="","",VLOOKUP(A381,'II.Distribution of grant'!$A$6:$E$45,4,FALSE))</f>
        <v/>
      </c>
      <c r="D381" s="11" t="str">
        <f>IF(A381=""," ",VLOOKUP(C381,'Ceiling - Project impl.'!$A$1:$F$202,2,FALSE))</f>
        <v xml:space="preserve"> </v>
      </c>
      <c r="E381" s="6"/>
      <c r="F381" s="6"/>
      <c r="G381" s="6"/>
      <c r="H381" s="12" t="str">
        <f>IF(G381=""," ",VLOOKUP(C381,'Ceiling - Project impl.'!$A$1:$F$202,3,FALSE))</f>
        <v xml:space="preserve"> </v>
      </c>
      <c r="I381" s="13">
        <f t="shared" si="63"/>
        <v>0</v>
      </c>
      <c r="J381" s="14"/>
      <c r="K381" s="6"/>
      <c r="L381" s="12" t="str">
        <f>IF(K381=""," ",VLOOKUP(C381,'Ceiling - Project impl.'!$A$1:$F$202,4,FALSE))</f>
        <v xml:space="preserve"> </v>
      </c>
      <c r="M381" s="13">
        <f t="shared" si="64"/>
        <v>0</v>
      </c>
      <c r="N381" s="14"/>
      <c r="O381" s="6"/>
      <c r="P381" s="12" t="str">
        <f>IF(O381=""," ",VLOOKUP(C381,'Ceiling - Project impl.'!$A$1:$F$202,5,FALSE))</f>
        <v xml:space="preserve"> </v>
      </c>
      <c r="Q381" s="13">
        <f t="shared" si="65"/>
        <v>0</v>
      </c>
      <c r="R381" s="14"/>
      <c r="S381" s="6"/>
      <c r="T381" s="12" t="str">
        <f>IF(S381=""," ",VLOOKUP(C381,'Ceiling - Project impl.'!$A$1:$F$202,6,FALSE))</f>
        <v xml:space="preserve"> </v>
      </c>
      <c r="U381" s="13">
        <f t="shared" si="66"/>
        <v>0</v>
      </c>
      <c r="V381" s="136">
        <f t="shared" si="67"/>
        <v>0</v>
      </c>
      <c r="W381" s="15">
        <f t="shared" si="68"/>
        <v>0</v>
      </c>
      <c r="Y381" s="6">
        <f t="shared" si="69"/>
        <v>0</v>
      </c>
      <c r="Z381" s="163"/>
      <c r="AA381" s="12" t="str">
        <f>IF(G381=""," ",VLOOKUP(C381,'Ceiling - Project impl.'!$A$1:$F$202,3,FALSE))</f>
        <v xml:space="preserve"> </v>
      </c>
      <c r="AB381" s="13">
        <f t="shared" si="70"/>
        <v>0</v>
      </c>
      <c r="AC381" s="182">
        <f t="shared" si="71"/>
        <v>0</v>
      </c>
      <c r="AD381" s="14"/>
      <c r="AE381" s="6">
        <f t="shared" si="72"/>
        <v>0</v>
      </c>
      <c r="AF381" s="163"/>
      <c r="AG381" s="12" t="str">
        <f>IF(K381=""," ",VLOOKUP(C381,'Ceiling - Project impl.'!$A$1:$F$202,4,FALSE))</f>
        <v xml:space="preserve"> </v>
      </c>
      <c r="AH381" s="13">
        <f t="shared" si="73"/>
        <v>0</v>
      </c>
      <c r="AI381" s="182">
        <f t="shared" si="74"/>
        <v>0</v>
      </c>
      <c r="AJ381" s="14"/>
      <c r="AK381" s="6">
        <f t="shared" si="75"/>
        <v>0</v>
      </c>
      <c r="AL381" s="163"/>
      <c r="AM381" s="12" t="str">
        <f>IF(O381=""," ",VLOOKUP(C381,'Ceiling - Project impl.'!$A$1:$F$202,5,FALSE))</f>
        <v xml:space="preserve"> </v>
      </c>
      <c r="AN381" s="13">
        <f t="shared" si="76"/>
        <v>0</v>
      </c>
      <c r="AO381" s="182">
        <f t="shared" si="77"/>
        <v>0</v>
      </c>
      <c r="AP381" s="14"/>
      <c r="AQ381" s="6">
        <f t="shared" si="78"/>
        <v>0</v>
      </c>
      <c r="AR381" s="163"/>
      <c r="AS381" s="12" t="str">
        <f>IF(S381=""," ",VLOOKUP(C381,'Ceiling - Project impl.'!$A$1:$F$202,6,FALSE))</f>
        <v xml:space="preserve"> </v>
      </c>
      <c r="AT381" s="13">
        <f t="shared" si="79"/>
        <v>0</v>
      </c>
      <c r="AU381" s="182">
        <f t="shared" si="80"/>
        <v>0</v>
      </c>
      <c r="AV381" s="136">
        <f t="shared" si="81"/>
        <v>0</v>
      </c>
      <c r="AW381" s="15">
        <f t="shared" si="82"/>
        <v>0</v>
      </c>
      <c r="AX381" s="183">
        <f t="shared" si="83"/>
        <v>0</v>
      </c>
      <c r="AY381" s="388"/>
      <c r="AZ381" s="388"/>
      <c r="BA381" s="388"/>
    </row>
    <row r="382" spans="1:53" x14ac:dyDescent="0.3">
      <c r="A382" s="71"/>
      <c r="B382" s="11" t="str">
        <f>IF(A382="","",VLOOKUP(A382,'II.Distribution of grant'!$A$6:$E$45,2,FALSE))</f>
        <v/>
      </c>
      <c r="C382" s="11" t="str">
        <f>IF(A382="","",VLOOKUP(A382,'II.Distribution of grant'!$A$6:$E$45,4,FALSE))</f>
        <v/>
      </c>
      <c r="D382" s="11" t="str">
        <f>IF(A382=""," ",VLOOKUP(C382,'Ceiling - Project impl.'!$A$1:$F$202,2,FALSE))</f>
        <v xml:space="preserve"> </v>
      </c>
      <c r="E382" s="6"/>
      <c r="F382" s="6"/>
      <c r="G382" s="6"/>
      <c r="H382" s="12" t="str">
        <f>IF(G382=""," ",VLOOKUP(C382,'Ceiling - Project impl.'!$A$1:$F$202,3,FALSE))</f>
        <v xml:space="preserve"> </v>
      </c>
      <c r="I382" s="13">
        <f t="shared" si="63"/>
        <v>0</v>
      </c>
      <c r="J382" s="14"/>
      <c r="K382" s="6"/>
      <c r="L382" s="12" t="str">
        <f>IF(K382=""," ",VLOOKUP(C382,'Ceiling - Project impl.'!$A$1:$F$202,4,FALSE))</f>
        <v xml:space="preserve"> </v>
      </c>
      <c r="M382" s="13">
        <f t="shared" si="64"/>
        <v>0</v>
      </c>
      <c r="N382" s="14"/>
      <c r="O382" s="6"/>
      <c r="P382" s="12" t="str">
        <f>IF(O382=""," ",VLOOKUP(C382,'Ceiling - Project impl.'!$A$1:$F$202,5,FALSE))</f>
        <v xml:space="preserve"> </v>
      </c>
      <c r="Q382" s="13">
        <f t="shared" si="65"/>
        <v>0</v>
      </c>
      <c r="R382" s="14"/>
      <c r="S382" s="6"/>
      <c r="T382" s="12" t="str">
        <f>IF(S382=""," ",VLOOKUP(C382,'Ceiling - Project impl.'!$A$1:$F$202,6,FALSE))</f>
        <v xml:space="preserve"> </v>
      </c>
      <c r="U382" s="13">
        <f t="shared" si="66"/>
        <v>0</v>
      </c>
      <c r="V382" s="136">
        <f t="shared" si="67"/>
        <v>0</v>
      </c>
      <c r="W382" s="15">
        <f t="shared" si="68"/>
        <v>0</v>
      </c>
      <c r="Y382" s="6">
        <f t="shared" si="69"/>
        <v>0</v>
      </c>
      <c r="Z382" s="163"/>
      <c r="AA382" s="12" t="str">
        <f>IF(G382=""," ",VLOOKUP(C382,'Ceiling - Project impl.'!$A$1:$F$202,3,FALSE))</f>
        <v xml:space="preserve"> </v>
      </c>
      <c r="AB382" s="13">
        <f t="shared" si="70"/>
        <v>0</v>
      </c>
      <c r="AC382" s="182">
        <f t="shared" si="71"/>
        <v>0</v>
      </c>
      <c r="AD382" s="14"/>
      <c r="AE382" s="6">
        <f t="shared" si="72"/>
        <v>0</v>
      </c>
      <c r="AF382" s="163"/>
      <c r="AG382" s="12" t="str">
        <f>IF(K382=""," ",VLOOKUP(C382,'Ceiling - Project impl.'!$A$1:$F$202,4,FALSE))</f>
        <v xml:space="preserve"> </v>
      </c>
      <c r="AH382" s="13">
        <f t="shared" si="73"/>
        <v>0</v>
      </c>
      <c r="AI382" s="182">
        <f t="shared" si="74"/>
        <v>0</v>
      </c>
      <c r="AJ382" s="14"/>
      <c r="AK382" s="6">
        <f t="shared" si="75"/>
        <v>0</v>
      </c>
      <c r="AL382" s="163"/>
      <c r="AM382" s="12" t="str">
        <f>IF(O382=""," ",VLOOKUP(C382,'Ceiling - Project impl.'!$A$1:$F$202,5,FALSE))</f>
        <v xml:space="preserve"> </v>
      </c>
      <c r="AN382" s="13">
        <f t="shared" si="76"/>
        <v>0</v>
      </c>
      <c r="AO382" s="182">
        <f t="shared" si="77"/>
        <v>0</v>
      </c>
      <c r="AP382" s="14"/>
      <c r="AQ382" s="6">
        <f t="shared" si="78"/>
        <v>0</v>
      </c>
      <c r="AR382" s="163"/>
      <c r="AS382" s="12" t="str">
        <f>IF(S382=""," ",VLOOKUP(C382,'Ceiling - Project impl.'!$A$1:$F$202,6,FALSE))</f>
        <v xml:space="preserve"> </v>
      </c>
      <c r="AT382" s="13">
        <f t="shared" si="79"/>
        <v>0</v>
      </c>
      <c r="AU382" s="182">
        <f t="shared" si="80"/>
        <v>0</v>
      </c>
      <c r="AV382" s="136">
        <f t="shared" si="81"/>
        <v>0</v>
      </c>
      <c r="AW382" s="15">
        <f t="shared" si="82"/>
        <v>0</v>
      </c>
      <c r="AX382" s="183">
        <f t="shared" si="83"/>
        <v>0</v>
      </c>
      <c r="AY382" s="388"/>
      <c r="AZ382" s="388"/>
      <c r="BA382" s="388"/>
    </row>
    <row r="383" spans="1:53" x14ac:dyDescent="0.3">
      <c r="A383" s="71"/>
      <c r="B383" s="11" t="str">
        <f>IF(A383="","",VLOOKUP(A383,'II.Distribution of grant'!$A$6:$E$45,2,FALSE))</f>
        <v/>
      </c>
      <c r="C383" s="11" t="str">
        <f>IF(A383="","",VLOOKUP(A383,'II.Distribution of grant'!$A$6:$E$45,4,FALSE))</f>
        <v/>
      </c>
      <c r="D383" s="11" t="str">
        <f>IF(A383=""," ",VLOOKUP(C383,'Ceiling - Project impl.'!$A$1:$F$202,2,FALSE))</f>
        <v xml:space="preserve"> </v>
      </c>
      <c r="E383" s="6"/>
      <c r="F383" s="6"/>
      <c r="G383" s="6"/>
      <c r="H383" s="12" t="str">
        <f>IF(G383=""," ",VLOOKUP(C383,'Ceiling - Project impl.'!$A$1:$F$202,3,FALSE))</f>
        <v xml:space="preserve"> </v>
      </c>
      <c r="I383" s="13">
        <f t="shared" si="63"/>
        <v>0</v>
      </c>
      <c r="J383" s="14"/>
      <c r="K383" s="6"/>
      <c r="L383" s="12" t="str">
        <f>IF(K383=""," ",VLOOKUP(C383,'Ceiling - Project impl.'!$A$1:$F$202,4,FALSE))</f>
        <v xml:space="preserve"> </v>
      </c>
      <c r="M383" s="13">
        <f t="shared" si="64"/>
        <v>0</v>
      </c>
      <c r="N383" s="14"/>
      <c r="O383" s="6"/>
      <c r="P383" s="12" t="str">
        <f>IF(O383=""," ",VLOOKUP(C383,'Ceiling - Project impl.'!$A$1:$F$202,5,FALSE))</f>
        <v xml:space="preserve"> </v>
      </c>
      <c r="Q383" s="13">
        <f t="shared" si="65"/>
        <v>0</v>
      </c>
      <c r="R383" s="14"/>
      <c r="S383" s="6"/>
      <c r="T383" s="12" t="str">
        <f>IF(S383=""," ",VLOOKUP(C383,'Ceiling - Project impl.'!$A$1:$F$202,6,FALSE))</f>
        <v xml:space="preserve"> </v>
      </c>
      <c r="U383" s="13">
        <f t="shared" si="66"/>
        <v>0</v>
      </c>
      <c r="V383" s="136">
        <f t="shared" si="67"/>
        <v>0</v>
      </c>
      <c r="W383" s="15">
        <f t="shared" si="68"/>
        <v>0</v>
      </c>
      <c r="Y383" s="6">
        <f t="shared" si="69"/>
        <v>0</v>
      </c>
      <c r="Z383" s="163"/>
      <c r="AA383" s="12" t="str">
        <f>IF(G383=""," ",VLOOKUP(C383,'Ceiling - Project impl.'!$A$1:$F$202,3,FALSE))</f>
        <v xml:space="preserve"> </v>
      </c>
      <c r="AB383" s="13">
        <f t="shared" si="70"/>
        <v>0</v>
      </c>
      <c r="AC383" s="182">
        <f t="shared" si="71"/>
        <v>0</v>
      </c>
      <c r="AD383" s="14"/>
      <c r="AE383" s="6">
        <f t="shared" si="72"/>
        <v>0</v>
      </c>
      <c r="AF383" s="163"/>
      <c r="AG383" s="12" t="str">
        <f>IF(K383=""," ",VLOOKUP(C383,'Ceiling - Project impl.'!$A$1:$F$202,4,FALSE))</f>
        <v xml:space="preserve"> </v>
      </c>
      <c r="AH383" s="13">
        <f t="shared" si="73"/>
        <v>0</v>
      </c>
      <c r="AI383" s="182">
        <f t="shared" si="74"/>
        <v>0</v>
      </c>
      <c r="AJ383" s="14"/>
      <c r="AK383" s="6">
        <f t="shared" si="75"/>
        <v>0</v>
      </c>
      <c r="AL383" s="163"/>
      <c r="AM383" s="12" t="str">
        <f>IF(O383=""," ",VLOOKUP(C383,'Ceiling - Project impl.'!$A$1:$F$202,5,FALSE))</f>
        <v xml:space="preserve"> </v>
      </c>
      <c r="AN383" s="13">
        <f t="shared" si="76"/>
        <v>0</v>
      </c>
      <c r="AO383" s="182">
        <f t="shared" si="77"/>
        <v>0</v>
      </c>
      <c r="AP383" s="14"/>
      <c r="AQ383" s="6">
        <f t="shared" si="78"/>
        <v>0</v>
      </c>
      <c r="AR383" s="163"/>
      <c r="AS383" s="12" t="str">
        <f>IF(S383=""," ",VLOOKUP(C383,'Ceiling - Project impl.'!$A$1:$F$202,6,FALSE))</f>
        <v xml:space="preserve"> </v>
      </c>
      <c r="AT383" s="13">
        <f t="shared" si="79"/>
        <v>0</v>
      </c>
      <c r="AU383" s="182">
        <f t="shared" si="80"/>
        <v>0</v>
      </c>
      <c r="AV383" s="136">
        <f t="shared" si="81"/>
        <v>0</v>
      </c>
      <c r="AW383" s="15">
        <f t="shared" si="82"/>
        <v>0</v>
      </c>
      <c r="AX383" s="183">
        <f t="shared" si="83"/>
        <v>0</v>
      </c>
      <c r="AY383" s="388"/>
      <c r="AZ383" s="388"/>
      <c r="BA383" s="388"/>
    </row>
    <row r="384" spans="1:53" x14ac:dyDescent="0.3">
      <c r="A384" s="71"/>
      <c r="B384" s="11" t="str">
        <f>IF(A384="","",VLOOKUP(A384,'II.Distribution of grant'!$A$6:$E$45,2,FALSE))</f>
        <v/>
      </c>
      <c r="C384" s="11" t="str">
        <f>IF(A384="","",VLOOKUP(A384,'II.Distribution of grant'!$A$6:$E$45,4,FALSE))</f>
        <v/>
      </c>
      <c r="D384" s="11" t="str">
        <f>IF(A384=""," ",VLOOKUP(C384,'Ceiling - Project impl.'!$A$1:$F$202,2,FALSE))</f>
        <v xml:space="preserve"> </v>
      </c>
      <c r="E384" s="6"/>
      <c r="F384" s="6"/>
      <c r="G384" s="6"/>
      <c r="H384" s="12" t="str">
        <f>IF(G384=""," ",VLOOKUP(C384,'Ceiling - Project impl.'!$A$1:$F$202,3,FALSE))</f>
        <v xml:space="preserve"> </v>
      </c>
      <c r="I384" s="13">
        <f t="shared" si="63"/>
        <v>0</v>
      </c>
      <c r="J384" s="14"/>
      <c r="K384" s="6"/>
      <c r="L384" s="12" t="str">
        <f>IF(K384=""," ",VLOOKUP(C384,'Ceiling - Project impl.'!$A$1:$F$202,4,FALSE))</f>
        <v xml:space="preserve"> </v>
      </c>
      <c r="M384" s="13">
        <f t="shared" si="64"/>
        <v>0</v>
      </c>
      <c r="N384" s="14"/>
      <c r="O384" s="6"/>
      <c r="P384" s="12" t="str">
        <f>IF(O384=""," ",VLOOKUP(C384,'Ceiling - Project impl.'!$A$1:$F$202,5,FALSE))</f>
        <v xml:space="preserve"> </v>
      </c>
      <c r="Q384" s="13">
        <f t="shared" si="65"/>
        <v>0</v>
      </c>
      <c r="R384" s="14"/>
      <c r="S384" s="6"/>
      <c r="T384" s="12" t="str">
        <f>IF(S384=""," ",VLOOKUP(C384,'Ceiling - Project impl.'!$A$1:$F$202,6,FALSE))</f>
        <v xml:space="preserve"> </v>
      </c>
      <c r="U384" s="13">
        <f t="shared" si="66"/>
        <v>0</v>
      </c>
      <c r="V384" s="136">
        <f t="shared" si="67"/>
        <v>0</v>
      </c>
      <c r="W384" s="15">
        <f t="shared" si="68"/>
        <v>0</v>
      </c>
      <c r="Y384" s="6">
        <f t="shared" si="69"/>
        <v>0</v>
      </c>
      <c r="Z384" s="163"/>
      <c r="AA384" s="12" t="str">
        <f>IF(G384=""," ",VLOOKUP(C384,'Ceiling - Project impl.'!$A$1:$F$202,3,FALSE))</f>
        <v xml:space="preserve"> </v>
      </c>
      <c r="AB384" s="13">
        <f t="shared" si="70"/>
        <v>0</v>
      </c>
      <c r="AC384" s="182">
        <f t="shared" si="71"/>
        <v>0</v>
      </c>
      <c r="AD384" s="14"/>
      <c r="AE384" s="6">
        <f t="shared" si="72"/>
        <v>0</v>
      </c>
      <c r="AF384" s="163"/>
      <c r="AG384" s="12" t="str">
        <f>IF(K384=""," ",VLOOKUP(C384,'Ceiling - Project impl.'!$A$1:$F$202,4,FALSE))</f>
        <v xml:space="preserve"> </v>
      </c>
      <c r="AH384" s="13">
        <f t="shared" si="73"/>
        <v>0</v>
      </c>
      <c r="AI384" s="182">
        <f t="shared" si="74"/>
        <v>0</v>
      </c>
      <c r="AJ384" s="14"/>
      <c r="AK384" s="6">
        <f t="shared" si="75"/>
        <v>0</v>
      </c>
      <c r="AL384" s="163"/>
      <c r="AM384" s="12" t="str">
        <f>IF(O384=""," ",VLOOKUP(C384,'Ceiling - Project impl.'!$A$1:$F$202,5,FALSE))</f>
        <v xml:space="preserve"> </v>
      </c>
      <c r="AN384" s="13">
        <f t="shared" si="76"/>
        <v>0</v>
      </c>
      <c r="AO384" s="182">
        <f t="shared" si="77"/>
        <v>0</v>
      </c>
      <c r="AP384" s="14"/>
      <c r="AQ384" s="6">
        <f t="shared" si="78"/>
        <v>0</v>
      </c>
      <c r="AR384" s="163"/>
      <c r="AS384" s="12" t="str">
        <f>IF(S384=""," ",VLOOKUP(C384,'Ceiling - Project impl.'!$A$1:$F$202,6,FALSE))</f>
        <v xml:space="preserve"> </v>
      </c>
      <c r="AT384" s="13">
        <f t="shared" si="79"/>
        <v>0</v>
      </c>
      <c r="AU384" s="182">
        <f t="shared" si="80"/>
        <v>0</v>
      </c>
      <c r="AV384" s="136">
        <f t="shared" si="81"/>
        <v>0</v>
      </c>
      <c r="AW384" s="15">
        <f t="shared" si="82"/>
        <v>0</v>
      </c>
      <c r="AX384" s="183">
        <f t="shared" si="83"/>
        <v>0</v>
      </c>
      <c r="AY384" s="388"/>
      <c r="AZ384" s="388"/>
      <c r="BA384" s="388"/>
    </row>
    <row r="385" spans="1:53" x14ac:dyDescent="0.3">
      <c r="A385" s="71"/>
      <c r="B385" s="11" t="str">
        <f>IF(A385="","",VLOOKUP(A385,'II.Distribution of grant'!$A$6:$E$45,2,FALSE))</f>
        <v/>
      </c>
      <c r="C385" s="11" t="str">
        <f>IF(A385="","",VLOOKUP(A385,'II.Distribution of grant'!$A$6:$E$45,4,FALSE))</f>
        <v/>
      </c>
      <c r="D385" s="11" t="str">
        <f>IF(A385=""," ",VLOOKUP(C385,'Ceiling - Project impl.'!$A$1:$F$202,2,FALSE))</f>
        <v xml:space="preserve"> </v>
      </c>
      <c r="E385" s="6"/>
      <c r="F385" s="6"/>
      <c r="G385" s="6"/>
      <c r="H385" s="12" t="str">
        <f>IF(G385=""," ",VLOOKUP(C385,'Ceiling - Project impl.'!$A$1:$F$202,3,FALSE))</f>
        <v xml:space="preserve"> </v>
      </c>
      <c r="I385" s="13">
        <f t="shared" si="63"/>
        <v>0</v>
      </c>
      <c r="J385" s="14"/>
      <c r="K385" s="6"/>
      <c r="L385" s="12" t="str">
        <f>IF(K385=""," ",VLOOKUP(C385,'Ceiling - Project impl.'!$A$1:$F$202,4,FALSE))</f>
        <v xml:space="preserve"> </v>
      </c>
      <c r="M385" s="13">
        <f t="shared" si="64"/>
        <v>0</v>
      </c>
      <c r="N385" s="14"/>
      <c r="O385" s="6"/>
      <c r="P385" s="12" t="str">
        <f>IF(O385=""," ",VLOOKUP(C385,'Ceiling - Project impl.'!$A$1:$F$202,5,FALSE))</f>
        <v xml:space="preserve"> </v>
      </c>
      <c r="Q385" s="13">
        <f t="shared" si="65"/>
        <v>0</v>
      </c>
      <c r="R385" s="14"/>
      <c r="S385" s="6"/>
      <c r="T385" s="12" t="str">
        <f>IF(S385=""," ",VLOOKUP(C385,'Ceiling - Project impl.'!$A$1:$F$202,6,FALSE))</f>
        <v xml:space="preserve"> </v>
      </c>
      <c r="U385" s="13">
        <f t="shared" si="66"/>
        <v>0</v>
      </c>
      <c r="V385" s="136">
        <f t="shared" si="67"/>
        <v>0</v>
      </c>
      <c r="W385" s="15">
        <f t="shared" si="68"/>
        <v>0</v>
      </c>
      <c r="Y385" s="6">
        <f t="shared" si="69"/>
        <v>0</v>
      </c>
      <c r="Z385" s="163"/>
      <c r="AA385" s="12" t="str">
        <f>IF(G385=""," ",VLOOKUP(C385,'Ceiling - Project impl.'!$A$1:$F$202,3,FALSE))</f>
        <v xml:space="preserve"> </v>
      </c>
      <c r="AB385" s="13">
        <f t="shared" si="70"/>
        <v>0</v>
      </c>
      <c r="AC385" s="182">
        <f t="shared" si="71"/>
        <v>0</v>
      </c>
      <c r="AD385" s="14"/>
      <c r="AE385" s="6">
        <f t="shared" si="72"/>
        <v>0</v>
      </c>
      <c r="AF385" s="163"/>
      <c r="AG385" s="12" t="str">
        <f>IF(K385=""," ",VLOOKUP(C385,'Ceiling - Project impl.'!$A$1:$F$202,4,FALSE))</f>
        <v xml:space="preserve"> </v>
      </c>
      <c r="AH385" s="13">
        <f t="shared" si="73"/>
        <v>0</v>
      </c>
      <c r="AI385" s="182">
        <f t="shared" si="74"/>
        <v>0</v>
      </c>
      <c r="AJ385" s="14"/>
      <c r="AK385" s="6">
        <f t="shared" si="75"/>
        <v>0</v>
      </c>
      <c r="AL385" s="163"/>
      <c r="AM385" s="12" t="str">
        <f>IF(O385=""," ",VLOOKUP(C385,'Ceiling - Project impl.'!$A$1:$F$202,5,FALSE))</f>
        <v xml:space="preserve"> </v>
      </c>
      <c r="AN385" s="13">
        <f t="shared" si="76"/>
        <v>0</v>
      </c>
      <c r="AO385" s="182">
        <f t="shared" si="77"/>
        <v>0</v>
      </c>
      <c r="AP385" s="14"/>
      <c r="AQ385" s="6">
        <f t="shared" si="78"/>
        <v>0</v>
      </c>
      <c r="AR385" s="163"/>
      <c r="AS385" s="12" t="str">
        <f>IF(S385=""," ",VLOOKUP(C385,'Ceiling - Project impl.'!$A$1:$F$202,6,FALSE))</f>
        <v xml:space="preserve"> </v>
      </c>
      <c r="AT385" s="13">
        <f t="shared" si="79"/>
        <v>0</v>
      </c>
      <c r="AU385" s="182">
        <f t="shared" si="80"/>
        <v>0</v>
      </c>
      <c r="AV385" s="136">
        <f t="shared" si="81"/>
        <v>0</v>
      </c>
      <c r="AW385" s="15">
        <f t="shared" si="82"/>
        <v>0</v>
      </c>
      <c r="AX385" s="183">
        <f t="shared" si="83"/>
        <v>0</v>
      </c>
      <c r="AY385" s="388"/>
      <c r="AZ385" s="388"/>
      <c r="BA385" s="388"/>
    </row>
    <row r="386" spans="1:53" x14ac:dyDescent="0.3">
      <c r="A386" s="71"/>
      <c r="B386" s="11" t="str">
        <f>IF(A386="","",VLOOKUP(A386,'II.Distribution of grant'!$A$6:$E$45,2,FALSE))</f>
        <v/>
      </c>
      <c r="C386" s="11" t="str">
        <f>IF(A386="","",VLOOKUP(A386,'II.Distribution of grant'!$A$6:$E$45,4,FALSE))</f>
        <v/>
      </c>
      <c r="D386" s="11" t="str">
        <f>IF(A386=""," ",VLOOKUP(C386,'Ceiling - Project impl.'!$A$1:$F$202,2,FALSE))</f>
        <v xml:space="preserve"> </v>
      </c>
      <c r="E386" s="6"/>
      <c r="F386" s="6"/>
      <c r="G386" s="6"/>
      <c r="H386" s="12" t="str">
        <f>IF(G386=""," ",VLOOKUP(C386,'Ceiling - Project impl.'!$A$1:$F$202,3,FALSE))</f>
        <v xml:space="preserve"> </v>
      </c>
      <c r="I386" s="13">
        <f t="shared" si="63"/>
        <v>0</v>
      </c>
      <c r="J386" s="14"/>
      <c r="K386" s="6"/>
      <c r="L386" s="12" t="str">
        <f>IF(K386=""," ",VLOOKUP(C386,'Ceiling - Project impl.'!$A$1:$F$202,4,FALSE))</f>
        <v xml:space="preserve"> </v>
      </c>
      <c r="M386" s="13">
        <f t="shared" si="64"/>
        <v>0</v>
      </c>
      <c r="N386" s="14"/>
      <c r="O386" s="6"/>
      <c r="P386" s="12" t="str">
        <f>IF(O386=""," ",VLOOKUP(C386,'Ceiling - Project impl.'!$A$1:$F$202,5,FALSE))</f>
        <v xml:space="preserve"> </v>
      </c>
      <c r="Q386" s="13">
        <f t="shared" si="65"/>
        <v>0</v>
      </c>
      <c r="R386" s="14"/>
      <c r="S386" s="6"/>
      <c r="T386" s="12" t="str">
        <f>IF(S386=""," ",VLOOKUP(C386,'Ceiling - Project impl.'!$A$1:$F$202,6,FALSE))</f>
        <v xml:space="preserve"> </v>
      </c>
      <c r="U386" s="13">
        <f t="shared" si="66"/>
        <v>0</v>
      </c>
      <c r="V386" s="136">
        <f t="shared" si="67"/>
        <v>0</v>
      </c>
      <c r="W386" s="15">
        <f t="shared" si="68"/>
        <v>0</v>
      </c>
      <c r="Y386" s="6">
        <f t="shared" si="69"/>
        <v>0</v>
      </c>
      <c r="Z386" s="163"/>
      <c r="AA386" s="12" t="str">
        <f>IF(G386=""," ",VLOOKUP(C386,'Ceiling - Project impl.'!$A$1:$F$202,3,FALSE))</f>
        <v xml:space="preserve"> </v>
      </c>
      <c r="AB386" s="13">
        <f t="shared" si="70"/>
        <v>0</v>
      </c>
      <c r="AC386" s="182">
        <f t="shared" si="71"/>
        <v>0</v>
      </c>
      <c r="AD386" s="14"/>
      <c r="AE386" s="6">
        <f t="shared" si="72"/>
        <v>0</v>
      </c>
      <c r="AF386" s="163"/>
      <c r="AG386" s="12" t="str">
        <f>IF(K386=""," ",VLOOKUP(C386,'Ceiling - Project impl.'!$A$1:$F$202,4,FALSE))</f>
        <v xml:space="preserve"> </v>
      </c>
      <c r="AH386" s="13">
        <f t="shared" si="73"/>
        <v>0</v>
      </c>
      <c r="AI386" s="182">
        <f t="shared" si="74"/>
        <v>0</v>
      </c>
      <c r="AJ386" s="14"/>
      <c r="AK386" s="6">
        <f t="shared" si="75"/>
        <v>0</v>
      </c>
      <c r="AL386" s="163"/>
      <c r="AM386" s="12" t="str">
        <f>IF(O386=""," ",VLOOKUP(C386,'Ceiling - Project impl.'!$A$1:$F$202,5,FALSE))</f>
        <v xml:space="preserve"> </v>
      </c>
      <c r="AN386" s="13">
        <f t="shared" si="76"/>
        <v>0</v>
      </c>
      <c r="AO386" s="182">
        <f t="shared" si="77"/>
        <v>0</v>
      </c>
      <c r="AP386" s="14"/>
      <c r="AQ386" s="6">
        <f t="shared" si="78"/>
        <v>0</v>
      </c>
      <c r="AR386" s="163"/>
      <c r="AS386" s="12" t="str">
        <f>IF(S386=""," ",VLOOKUP(C386,'Ceiling - Project impl.'!$A$1:$F$202,6,FALSE))</f>
        <v xml:space="preserve"> </v>
      </c>
      <c r="AT386" s="13">
        <f t="shared" si="79"/>
        <v>0</v>
      </c>
      <c r="AU386" s="182">
        <f t="shared" si="80"/>
        <v>0</v>
      </c>
      <c r="AV386" s="136">
        <f t="shared" si="81"/>
        <v>0</v>
      </c>
      <c r="AW386" s="15">
        <f t="shared" si="82"/>
        <v>0</v>
      </c>
      <c r="AX386" s="183">
        <f t="shared" si="83"/>
        <v>0</v>
      </c>
      <c r="AY386" s="388"/>
      <c r="AZ386" s="388"/>
      <c r="BA386" s="388"/>
    </row>
    <row r="387" spans="1:53" x14ac:dyDescent="0.3">
      <c r="A387" s="71"/>
      <c r="B387" s="11" t="str">
        <f>IF(A387="","",VLOOKUP(A387,'II.Distribution of grant'!$A$6:$E$45,2,FALSE))</f>
        <v/>
      </c>
      <c r="C387" s="11" t="str">
        <f>IF(A387="","",VLOOKUP(A387,'II.Distribution of grant'!$A$6:$E$45,4,FALSE))</f>
        <v/>
      </c>
      <c r="D387" s="11" t="str">
        <f>IF(A387=""," ",VLOOKUP(C387,'Ceiling - Project impl.'!$A$1:$F$202,2,FALSE))</f>
        <v xml:space="preserve"> </v>
      </c>
      <c r="E387" s="6"/>
      <c r="F387" s="6"/>
      <c r="G387" s="6"/>
      <c r="H387" s="12" t="str">
        <f>IF(G387=""," ",VLOOKUP(C387,'Ceiling - Project impl.'!$A$1:$F$202,3,FALSE))</f>
        <v xml:space="preserve"> </v>
      </c>
      <c r="I387" s="13">
        <f t="shared" si="63"/>
        <v>0</v>
      </c>
      <c r="J387" s="14"/>
      <c r="K387" s="6"/>
      <c r="L387" s="12" t="str">
        <f>IF(K387=""," ",VLOOKUP(C387,'Ceiling - Project impl.'!$A$1:$F$202,4,FALSE))</f>
        <v xml:space="preserve"> </v>
      </c>
      <c r="M387" s="13">
        <f t="shared" si="64"/>
        <v>0</v>
      </c>
      <c r="N387" s="14"/>
      <c r="O387" s="6"/>
      <c r="P387" s="12" t="str">
        <f>IF(O387=""," ",VLOOKUP(C387,'Ceiling - Project impl.'!$A$1:$F$202,5,FALSE))</f>
        <v xml:space="preserve"> </v>
      </c>
      <c r="Q387" s="13">
        <f t="shared" si="65"/>
        <v>0</v>
      </c>
      <c r="R387" s="14"/>
      <c r="S387" s="6"/>
      <c r="T387" s="12" t="str">
        <f>IF(S387=""," ",VLOOKUP(C387,'Ceiling - Project impl.'!$A$1:$F$202,6,FALSE))</f>
        <v xml:space="preserve"> </v>
      </c>
      <c r="U387" s="13">
        <f t="shared" si="66"/>
        <v>0</v>
      </c>
      <c r="V387" s="136">
        <f t="shared" si="67"/>
        <v>0</v>
      </c>
      <c r="W387" s="15">
        <f t="shared" si="68"/>
        <v>0</v>
      </c>
      <c r="Y387" s="6">
        <f t="shared" si="69"/>
        <v>0</v>
      </c>
      <c r="Z387" s="163"/>
      <c r="AA387" s="12" t="str">
        <f>IF(G387=""," ",VLOOKUP(C387,'Ceiling - Project impl.'!$A$1:$F$202,3,FALSE))</f>
        <v xml:space="preserve"> </v>
      </c>
      <c r="AB387" s="13">
        <f t="shared" si="70"/>
        <v>0</v>
      </c>
      <c r="AC387" s="182">
        <f t="shared" si="71"/>
        <v>0</v>
      </c>
      <c r="AD387" s="14"/>
      <c r="AE387" s="6">
        <f t="shared" si="72"/>
        <v>0</v>
      </c>
      <c r="AF387" s="163"/>
      <c r="AG387" s="12" t="str">
        <f>IF(K387=""," ",VLOOKUP(C387,'Ceiling - Project impl.'!$A$1:$F$202,4,FALSE))</f>
        <v xml:space="preserve"> </v>
      </c>
      <c r="AH387" s="13">
        <f t="shared" si="73"/>
        <v>0</v>
      </c>
      <c r="AI387" s="182">
        <f t="shared" si="74"/>
        <v>0</v>
      </c>
      <c r="AJ387" s="14"/>
      <c r="AK387" s="6">
        <f t="shared" si="75"/>
        <v>0</v>
      </c>
      <c r="AL387" s="163"/>
      <c r="AM387" s="12" t="str">
        <f>IF(O387=""," ",VLOOKUP(C387,'Ceiling - Project impl.'!$A$1:$F$202,5,FALSE))</f>
        <v xml:space="preserve"> </v>
      </c>
      <c r="AN387" s="13">
        <f t="shared" si="76"/>
        <v>0</v>
      </c>
      <c r="AO387" s="182">
        <f t="shared" si="77"/>
        <v>0</v>
      </c>
      <c r="AP387" s="14"/>
      <c r="AQ387" s="6">
        <f t="shared" si="78"/>
        <v>0</v>
      </c>
      <c r="AR387" s="163"/>
      <c r="AS387" s="12" t="str">
        <f>IF(S387=""," ",VLOOKUP(C387,'Ceiling - Project impl.'!$A$1:$F$202,6,FALSE))</f>
        <v xml:space="preserve"> </v>
      </c>
      <c r="AT387" s="13">
        <f t="shared" si="79"/>
        <v>0</v>
      </c>
      <c r="AU387" s="182">
        <f t="shared" si="80"/>
        <v>0</v>
      </c>
      <c r="AV387" s="136">
        <f t="shared" si="81"/>
        <v>0</v>
      </c>
      <c r="AW387" s="15">
        <f t="shared" si="82"/>
        <v>0</v>
      </c>
      <c r="AX387" s="183">
        <f t="shared" si="83"/>
        <v>0</v>
      </c>
      <c r="AY387" s="388"/>
      <c r="AZ387" s="388"/>
      <c r="BA387" s="388"/>
    </row>
    <row r="388" spans="1:53" x14ac:dyDescent="0.3">
      <c r="A388" s="71"/>
      <c r="B388" s="11" t="str">
        <f>IF(A388="","",VLOOKUP(A388,'II.Distribution of grant'!$A$6:$E$45,2,FALSE))</f>
        <v/>
      </c>
      <c r="C388" s="11" t="str">
        <f>IF(A388="","",VLOOKUP(A388,'II.Distribution of grant'!$A$6:$E$45,4,FALSE))</f>
        <v/>
      </c>
      <c r="D388" s="11" t="str">
        <f>IF(A388=""," ",VLOOKUP(C388,'Ceiling - Project impl.'!$A$1:$F$202,2,FALSE))</f>
        <v xml:space="preserve"> </v>
      </c>
      <c r="E388" s="6"/>
      <c r="F388" s="6"/>
      <c r="G388" s="6"/>
      <c r="H388" s="12" t="str">
        <f>IF(G388=""," ",VLOOKUP(C388,'Ceiling - Project impl.'!$A$1:$F$202,3,FALSE))</f>
        <v xml:space="preserve"> </v>
      </c>
      <c r="I388" s="13">
        <f t="shared" si="63"/>
        <v>0</v>
      </c>
      <c r="J388" s="14"/>
      <c r="K388" s="6"/>
      <c r="L388" s="12" t="str">
        <f>IF(K388=""," ",VLOOKUP(C388,'Ceiling - Project impl.'!$A$1:$F$202,4,FALSE))</f>
        <v xml:space="preserve"> </v>
      </c>
      <c r="M388" s="13">
        <f t="shared" si="64"/>
        <v>0</v>
      </c>
      <c r="N388" s="14"/>
      <c r="O388" s="6"/>
      <c r="P388" s="12" t="str">
        <f>IF(O388=""," ",VLOOKUP(C388,'Ceiling - Project impl.'!$A$1:$F$202,5,FALSE))</f>
        <v xml:space="preserve"> </v>
      </c>
      <c r="Q388" s="13">
        <f t="shared" si="65"/>
        <v>0</v>
      </c>
      <c r="R388" s="14"/>
      <c r="S388" s="6"/>
      <c r="T388" s="12" t="str">
        <f>IF(S388=""," ",VLOOKUP(C388,'Ceiling - Project impl.'!$A$1:$F$202,6,FALSE))</f>
        <v xml:space="preserve"> </v>
      </c>
      <c r="U388" s="13">
        <f t="shared" si="66"/>
        <v>0</v>
      </c>
      <c r="V388" s="136">
        <f t="shared" si="67"/>
        <v>0</v>
      </c>
      <c r="W388" s="15">
        <f t="shared" si="68"/>
        <v>0</v>
      </c>
      <c r="Y388" s="6">
        <f t="shared" si="69"/>
        <v>0</v>
      </c>
      <c r="Z388" s="163"/>
      <c r="AA388" s="12" t="str">
        <f>IF(G388=""," ",VLOOKUP(C388,'Ceiling - Project impl.'!$A$1:$F$202,3,FALSE))</f>
        <v xml:space="preserve"> </v>
      </c>
      <c r="AB388" s="13">
        <f t="shared" si="70"/>
        <v>0</v>
      </c>
      <c r="AC388" s="182">
        <f t="shared" si="71"/>
        <v>0</v>
      </c>
      <c r="AD388" s="14"/>
      <c r="AE388" s="6">
        <f t="shared" si="72"/>
        <v>0</v>
      </c>
      <c r="AF388" s="163"/>
      <c r="AG388" s="12" t="str">
        <f>IF(K388=""," ",VLOOKUP(C388,'Ceiling - Project impl.'!$A$1:$F$202,4,FALSE))</f>
        <v xml:space="preserve"> </v>
      </c>
      <c r="AH388" s="13">
        <f t="shared" si="73"/>
        <v>0</v>
      </c>
      <c r="AI388" s="182">
        <f t="shared" si="74"/>
        <v>0</v>
      </c>
      <c r="AJ388" s="14"/>
      <c r="AK388" s="6">
        <f t="shared" si="75"/>
        <v>0</v>
      </c>
      <c r="AL388" s="163"/>
      <c r="AM388" s="12" t="str">
        <f>IF(O388=""," ",VLOOKUP(C388,'Ceiling - Project impl.'!$A$1:$F$202,5,FALSE))</f>
        <v xml:space="preserve"> </v>
      </c>
      <c r="AN388" s="13">
        <f t="shared" si="76"/>
        <v>0</v>
      </c>
      <c r="AO388" s="182">
        <f t="shared" si="77"/>
        <v>0</v>
      </c>
      <c r="AP388" s="14"/>
      <c r="AQ388" s="6">
        <f t="shared" si="78"/>
        <v>0</v>
      </c>
      <c r="AR388" s="163"/>
      <c r="AS388" s="12" t="str">
        <f>IF(S388=""," ",VLOOKUP(C388,'Ceiling - Project impl.'!$A$1:$F$202,6,FALSE))</f>
        <v xml:space="preserve"> </v>
      </c>
      <c r="AT388" s="13">
        <f t="shared" si="79"/>
        <v>0</v>
      </c>
      <c r="AU388" s="182">
        <f t="shared" si="80"/>
        <v>0</v>
      </c>
      <c r="AV388" s="136">
        <f t="shared" si="81"/>
        <v>0</v>
      </c>
      <c r="AW388" s="15">
        <f t="shared" si="82"/>
        <v>0</v>
      </c>
      <c r="AX388" s="183">
        <f t="shared" si="83"/>
        <v>0</v>
      </c>
      <c r="AY388" s="388"/>
      <c r="AZ388" s="388"/>
      <c r="BA388" s="388"/>
    </row>
    <row r="389" spans="1:53" x14ac:dyDescent="0.3">
      <c r="A389" s="71"/>
      <c r="B389" s="11" t="str">
        <f>IF(A389="","",VLOOKUP(A389,'II.Distribution of grant'!$A$6:$E$45,2,FALSE))</f>
        <v/>
      </c>
      <c r="C389" s="11" t="str">
        <f>IF(A389="","",VLOOKUP(A389,'II.Distribution of grant'!$A$6:$E$45,4,FALSE))</f>
        <v/>
      </c>
      <c r="D389" s="11" t="str">
        <f>IF(A389=""," ",VLOOKUP(C389,'Ceiling - Project impl.'!$A$1:$F$202,2,FALSE))</f>
        <v xml:space="preserve"> </v>
      </c>
      <c r="E389" s="6"/>
      <c r="F389" s="6"/>
      <c r="G389" s="6"/>
      <c r="H389" s="12" t="str">
        <f>IF(G389=""," ",VLOOKUP(C389,'Ceiling - Project impl.'!$A$1:$F$202,3,FALSE))</f>
        <v xml:space="preserve"> </v>
      </c>
      <c r="I389" s="13">
        <f t="shared" si="63"/>
        <v>0</v>
      </c>
      <c r="J389" s="14"/>
      <c r="K389" s="6"/>
      <c r="L389" s="12" t="str">
        <f>IF(K389=""," ",VLOOKUP(C389,'Ceiling - Project impl.'!$A$1:$F$202,4,FALSE))</f>
        <v xml:space="preserve"> </v>
      </c>
      <c r="M389" s="13">
        <f t="shared" si="64"/>
        <v>0</v>
      </c>
      <c r="N389" s="14"/>
      <c r="O389" s="6"/>
      <c r="P389" s="12" t="str">
        <f>IF(O389=""," ",VLOOKUP(C389,'Ceiling - Project impl.'!$A$1:$F$202,5,FALSE))</f>
        <v xml:space="preserve"> </v>
      </c>
      <c r="Q389" s="13">
        <f t="shared" si="65"/>
        <v>0</v>
      </c>
      <c r="R389" s="14"/>
      <c r="S389" s="6"/>
      <c r="T389" s="12" t="str">
        <f>IF(S389=""," ",VLOOKUP(C389,'Ceiling - Project impl.'!$A$1:$F$202,6,FALSE))</f>
        <v xml:space="preserve"> </v>
      </c>
      <c r="U389" s="13">
        <f t="shared" si="66"/>
        <v>0</v>
      </c>
      <c r="V389" s="136">
        <f t="shared" si="67"/>
        <v>0</v>
      </c>
      <c r="W389" s="15">
        <f t="shared" si="68"/>
        <v>0</v>
      </c>
      <c r="Y389" s="6">
        <f t="shared" si="69"/>
        <v>0</v>
      </c>
      <c r="Z389" s="163"/>
      <c r="AA389" s="12" t="str">
        <f>IF(G389=""," ",VLOOKUP(C389,'Ceiling - Project impl.'!$A$1:$F$202,3,FALSE))</f>
        <v xml:space="preserve"> </v>
      </c>
      <c r="AB389" s="13">
        <f t="shared" si="70"/>
        <v>0</v>
      </c>
      <c r="AC389" s="182">
        <f t="shared" si="71"/>
        <v>0</v>
      </c>
      <c r="AD389" s="14"/>
      <c r="AE389" s="6">
        <f t="shared" si="72"/>
        <v>0</v>
      </c>
      <c r="AF389" s="163"/>
      <c r="AG389" s="12" t="str">
        <f>IF(K389=""," ",VLOOKUP(C389,'Ceiling - Project impl.'!$A$1:$F$202,4,FALSE))</f>
        <v xml:space="preserve"> </v>
      </c>
      <c r="AH389" s="13">
        <f t="shared" si="73"/>
        <v>0</v>
      </c>
      <c r="AI389" s="182">
        <f t="shared" si="74"/>
        <v>0</v>
      </c>
      <c r="AJ389" s="14"/>
      <c r="AK389" s="6">
        <f t="shared" si="75"/>
        <v>0</v>
      </c>
      <c r="AL389" s="163"/>
      <c r="AM389" s="12" t="str">
        <f>IF(O389=""," ",VLOOKUP(C389,'Ceiling - Project impl.'!$A$1:$F$202,5,FALSE))</f>
        <v xml:space="preserve"> </v>
      </c>
      <c r="AN389" s="13">
        <f t="shared" si="76"/>
        <v>0</v>
      </c>
      <c r="AO389" s="182">
        <f t="shared" si="77"/>
        <v>0</v>
      </c>
      <c r="AP389" s="14"/>
      <c r="AQ389" s="6">
        <f t="shared" si="78"/>
        <v>0</v>
      </c>
      <c r="AR389" s="163"/>
      <c r="AS389" s="12" t="str">
        <f>IF(S389=""," ",VLOOKUP(C389,'Ceiling - Project impl.'!$A$1:$F$202,6,FALSE))</f>
        <v xml:space="preserve"> </v>
      </c>
      <c r="AT389" s="13">
        <f t="shared" si="79"/>
        <v>0</v>
      </c>
      <c r="AU389" s="182">
        <f t="shared" si="80"/>
        <v>0</v>
      </c>
      <c r="AV389" s="136">
        <f t="shared" si="81"/>
        <v>0</v>
      </c>
      <c r="AW389" s="15">
        <f t="shared" si="82"/>
        <v>0</v>
      </c>
      <c r="AX389" s="183">
        <f t="shared" si="83"/>
        <v>0</v>
      </c>
      <c r="AY389" s="388"/>
      <c r="AZ389" s="388"/>
      <c r="BA389" s="388"/>
    </row>
    <row r="390" spans="1:53" x14ac:dyDescent="0.3">
      <c r="A390" s="71"/>
      <c r="B390" s="11" t="str">
        <f>IF(A390="","",VLOOKUP(A390,'II.Distribution of grant'!$A$6:$E$45,2,FALSE))</f>
        <v/>
      </c>
      <c r="C390" s="11" t="str">
        <f>IF(A390="","",VLOOKUP(A390,'II.Distribution of grant'!$A$6:$E$45,4,FALSE))</f>
        <v/>
      </c>
      <c r="D390" s="11" t="str">
        <f>IF(A390=""," ",VLOOKUP(C390,'Ceiling - Project impl.'!$A$1:$F$202,2,FALSE))</f>
        <v xml:space="preserve"> </v>
      </c>
      <c r="E390" s="6"/>
      <c r="F390" s="6"/>
      <c r="G390" s="6"/>
      <c r="H390" s="12" t="str">
        <f>IF(G390=""," ",VLOOKUP(C390,'Ceiling - Project impl.'!$A$1:$F$202,3,FALSE))</f>
        <v xml:space="preserve"> </v>
      </c>
      <c r="I390" s="13">
        <f t="shared" si="63"/>
        <v>0</v>
      </c>
      <c r="J390" s="14"/>
      <c r="K390" s="6"/>
      <c r="L390" s="12" t="str">
        <f>IF(K390=""," ",VLOOKUP(C390,'Ceiling - Project impl.'!$A$1:$F$202,4,FALSE))</f>
        <v xml:space="preserve"> </v>
      </c>
      <c r="M390" s="13">
        <f t="shared" si="64"/>
        <v>0</v>
      </c>
      <c r="N390" s="14"/>
      <c r="O390" s="6"/>
      <c r="P390" s="12" t="str">
        <f>IF(O390=""," ",VLOOKUP(C390,'Ceiling - Project impl.'!$A$1:$F$202,5,FALSE))</f>
        <v xml:space="preserve"> </v>
      </c>
      <c r="Q390" s="13">
        <f t="shared" si="65"/>
        <v>0</v>
      </c>
      <c r="R390" s="14"/>
      <c r="S390" s="6"/>
      <c r="T390" s="12" t="str">
        <f>IF(S390=""," ",VLOOKUP(C390,'Ceiling - Project impl.'!$A$1:$F$202,6,FALSE))</f>
        <v xml:space="preserve"> </v>
      </c>
      <c r="U390" s="13">
        <f t="shared" si="66"/>
        <v>0</v>
      </c>
      <c r="V390" s="136">
        <f t="shared" si="67"/>
        <v>0</v>
      </c>
      <c r="W390" s="15">
        <f t="shared" si="68"/>
        <v>0</v>
      </c>
      <c r="Y390" s="6">
        <f t="shared" si="69"/>
        <v>0</v>
      </c>
      <c r="Z390" s="163"/>
      <c r="AA390" s="12" t="str">
        <f>IF(G390=""," ",VLOOKUP(C390,'Ceiling - Project impl.'!$A$1:$F$202,3,FALSE))</f>
        <v xml:space="preserve"> </v>
      </c>
      <c r="AB390" s="13">
        <f t="shared" si="70"/>
        <v>0</v>
      </c>
      <c r="AC390" s="182">
        <f t="shared" si="71"/>
        <v>0</v>
      </c>
      <c r="AD390" s="14"/>
      <c r="AE390" s="6">
        <f t="shared" si="72"/>
        <v>0</v>
      </c>
      <c r="AF390" s="163"/>
      <c r="AG390" s="12" t="str">
        <f>IF(K390=""," ",VLOOKUP(C390,'Ceiling - Project impl.'!$A$1:$F$202,4,FALSE))</f>
        <v xml:space="preserve"> </v>
      </c>
      <c r="AH390" s="13">
        <f t="shared" si="73"/>
        <v>0</v>
      </c>
      <c r="AI390" s="182">
        <f t="shared" si="74"/>
        <v>0</v>
      </c>
      <c r="AJ390" s="14"/>
      <c r="AK390" s="6">
        <f t="shared" si="75"/>
        <v>0</v>
      </c>
      <c r="AL390" s="163"/>
      <c r="AM390" s="12" t="str">
        <f>IF(O390=""," ",VLOOKUP(C390,'Ceiling - Project impl.'!$A$1:$F$202,5,FALSE))</f>
        <v xml:space="preserve"> </v>
      </c>
      <c r="AN390" s="13">
        <f t="shared" si="76"/>
        <v>0</v>
      </c>
      <c r="AO390" s="182">
        <f t="shared" si="77"/>
        <v>0</v>
      </c>
      <c r="AP390" s="14"/>
      <c r="AQ390" s="6">
        <f t="shared" si="78"/>
        <v>0</v>
      </c>
      <c r="AR390" s="163"/>
      <c r="AS390" s="12" t="str">
        <f>IF(S390=""," ",VLOOKUP(C390,'Ceiling - Project impl.'!$A$1:$F$202,6,FALSE))</f>
        <v xml:space="preserve"> </v>
      </c>
      <c r="AT390" s="13">
        <f t="shared" si="79"/>
        <v>0</v>
      </c>
      <c r="AU390" s="182">
        <f t="shared" si="80"/>
        <v>0</v>
      </c>
      <c r="AV390" s="136">
        <f t="shared" si="81"/>
        <v>0</v>
      </c>
      <c r="AW390" s="15">
        <f t="shared" si="82"/>
        <v>0</v>
      </c>
      <c r="AX390" s="183">
        <f t="shared" si="83"/>
        <v>0</v>
      </c>
      <c r="AY390" s="388"/>
      <c r="AZ390" s="388"/>
      <c r="BA390" s="388"/>
    </row>
    <row r="391" spans="1:53" x14ac:dyDescent="0.3">
      <c r="A391" s="71"/>
      <c r="B391" s="11" t="str">
        <f>IF(A391="","",VLOOKUP(A391,'II.Distribution of grant'!$A$6:$E$45,2,FALSE))</f>
        <v/>
      </c>
      <c r="C391" s="11" t="str">
        <f>IF(A391="","",VLOOKUP(A391,'II.Distribution of grant'!$A$6:$E$45,4,FALSE))</f>
        <v/>
      </c>
      <c r="D391" s="11" t="str">
        <f>IF(A391=""," ",VLOOKUP(C391,'Ceiling - Project impl.'!$A$1:$F$202,2,FALSE))</f>
        <v xml:space="preserve"> </v>
      </c>
      <c r="E391" s="6"/>
      <c r="F391" s="6"/>
      <c r="G391" s="6"/>
      <c r="H391" s="12" t="str">
        <f>IF(G391=""," ",VLOOKUP(C391,'Ceiling - Project impl.'!$A$1:$F$202,3,FALSE))</f>
        <v xml:space="preserve"> </v>
      </c>
      <c r="I391" s="13">
        <f t="shared" si="63"/>
        <v>0</v>
      </c>
      <c r="J391" s="14"/>
      <c r="K391" s="6"/>
      <c r="L391" s="12" t="str">
        <f>IF(K391=""," ",VLOOKUP(C391,'Ceiling - Project impl.'!$A$1:$F$202,4,FALSE))</f>
        <v xml:space="preserve"> </v>
      </c>
      <c r="M391" s="13">
        <f t="shared" si="64"/>
        <v>0</v>
      </c>
      <c r="N391" s="14"/>
      <c r="O391" s="6"/>
      <c r="P391" s="12" t="str">
        <f>IF(O391=""," ",VLOOKUP(C391,'Ceiling - Project impl.'!$A$1:$F$202,5,FALSE))</f>
        <v xml:space="preserve"> </v>
      </c>
      <c r="Q391" s="13">
        <f t="shared" si="65"/>
        <v>0</v>
      </c>
      <c r="R391" s="14"/>
      <c r="S391" s="6"/>
      <c r="T391" s="12" t="str">
        <f>IF(S391=""," ",VLOOKUP(C391,'Ceiling - Project impl.'!$A$1:$F$202,6,FALSE))</f>
        <v xml:space="preserve"> </v>
      </c>
      <c r="U391" s="13">
        <f t="shared" si="66"/>
        <v>0</v>
      </c>
      <c r="V391" s="136">
        <f t="shared" si="67"/>
        <v>0</v>
      </c>
      <c r="W391" s="15">
        <f t="shared" si="68"/>
        <v>0</v>
      </c>
      <c r="Y391" s="6">
        <f t="shared" si="69"/>
        <v>0</v>
      </c>
      <c r="Z391" s="163"/>
      <c r="AA391" s="12" t="str">
        <f>IF(G391=""," ",VLOOKUP(C391,'Ceiling - Project impl.'!$A$1:$F$202,3,FALSE))</f>
        <v xml:space="preserve"> </v>
      </c>
      <c r="AB391" s="13">
        <f t="shared" si="70"/>
        <v>0</v>
      </c>
      <c r="AC391" s="182">
        <f t="shared" si="71"/>
        <v>0</v>
      </c>
      <c r="AD391" s="14"/>
      <c r="AE391" s="6">
        <f t="shared" si="72"/>
        <v>0</v>
      </c>
      <c r="AF391" s="163"/>
      <c r="AG391" s="12" t="str">
        <f>IF(K391=""," ",VLOOKUP(C391,'Ceiling - Project impl.'!$A$1:$F$202,4,FALSE))</f>
        <v xml:space="preserve"> </v>
      </c>
      <c r="AH391" s="13">
        <f t="shared" si="73"/>
        <v>0</v>
      </c>
      <c r="AI391" s="182">
        <f t="shared" si="74"/>
        <v>0</v>
      </c>
      <c r="AJ391" s="14"/>
      <c r="AK391" s="6">
        <f t="shared" si="75"/>
        <v>0</v>
      </c>
      <c r="AL391" s="163"/>
      <c r="AM391" s="12" t="str">
        <f>IF(O391=""," ",VLOOKUP(C391,'Ceiling - Project impl.'!$A$1:$F$202,5,FALSE))</f>
        <v xml:space="preserve"> </v>
      </c>
      <c r="AN391" s="13">
        <f t="shared" si="76"/>
        <v>0</v>
      </c>
      <c r="AO391" s="182">
        <f t="shared" si="77"/>
        <v>0</v>
      </c>
      <c r="AP391" s="14"/>
      <c r="AQ391" s="6">
        <f t="shared" si="78"/>
        <v>0</v>
      </c>
      <c r="AR391" s="163"/>
      <c r="AS391" s="12" t="str">
        <f>IF(S391=""," ",VLOOKUP(C391,'Ceiling - Project impl.'!$A$1:$F$202,6,FALSE))</f>
        <v xml:space="preserve"> </v>
      </c>
      <c r="AT391" s="13">
        <f t="shared" si="79"/>
        <v>0</v>
      </c>
      <c r="AU391" s="182">
        <f t="shared" si="80"/>
        <v>0</v>
      </c>
      <c r="AV391" s="136">
        <f t="shared" si="81"/>
        <v>0</v>
      </c>
      <c r="AW391" s="15">
        <f t="shared" si="82"/>
        <v>0</v>
      </c>
      <c r="AX391" s="183">
        <f t="shared" si="83"/>
        <v>0</v>
      </c>
      <c r="AY391" s="388"/>
      <c r="AZ391" s="388"/>
      <c r="BA391" s="388"/>
    </row>
    <row r="392" spans="1:53" x14ac:dyDescent="0.3">
      <c r="A392" s="71"/>
      <c r="B392" s="11" t="str">
        <f>IF(A392="","",VLOOKUP(A392,'II.Distribution of grant'!$A$6:$E$45,2,FALSE))</f>
        <v/>
      </c>
      <c r="C392" s="11" t="str">
        <f>IF(A392="","",VLOOKUP(A392,'II.Distribution of grant'!$A$6:$E$45,4,FALSE))</f>
        <v/>
      </c>
      <c r="D392" s="11" t="str">
        <f>IF(A392=""," ",VLOOKUP(C392,'Ceiling - Project impl.'!$A$1:$F$202,2,FALSE))</f>
        <v xml:space="preserve"> </v>
      </c>
      <c r="E392" s="6"/>
      <c r="F392" s="6"/>
      <c r="G392" s="6"/>
      <c r="H392" s="12" t="str">
        <f>IF(G392=""," ",VLOOKUP(C392,'Ceiling - Project impl.'!$A$1:$F$202,3,FALSE))</f>
        <v xml:space="preserve"> </v>
      </c>
      <c r="I392" s="13">
        <f t="shared" si="63"/>
        <v>0</v>
      </c>
      <c r="J392" s="14"/>
      <c r="K392" s="6"/>
      <c r="L392" s="12" t="str">
        <f>IF(K392=""," ",VLOOKUP(C392,'Ceiling - Project impl.'!$A$1:$F$202,4,FALSE))</f>
        <v xml:space="preserve"> </v>
      </c>
      <c r="M392" s="13">
        <f t="shared" si="64"/>
        <v>0</v>
      </c>
      <c r="N392" s="14"/>
      <c r="O392" s="6"/>
      <c r="P392" s="12" t="str">
        <f>IF(O392=""," ",VLOOKUP(C392,'Ceiling - Project impl.'!$A$1:$F$202,5,FALSE))</f>
        <v xml:space="preserve"> </v>
      </c>
      <c r="Q392" s="13">
        <f t="shared" si="65"/>
        <v>0</v>
      </c>
      <c r="R392" s="14"/>
      <c r="S392" s="6"/>
      <c r="T392" s="12" t="str">
        <f>IF(S392=""," ",VLOOKUP(C392,'Ceiling - Project impl.'!$A$1:$F$202,6,FALSE))</f>
        <v xml:space="preserve"> </v>
      </c>
      <c r="U392" s="13">
        <f t="shared" si="66"/>
        <v>0</v>
      </c>
      <c r="V392" s="136">
        <f t="shared" si="67"/>
        <v>0</v>
      </c>
      <c r="W392" s="15">
        <f t="shared" si="68"/>
        <v>0</v>
      </c>
      <c r="Y392" s="6">
        <f t="shared" si="69"/>
        <v>0</v>
      </c>
      <c r="Z392" s="163"/>
      <c r="AA392" s="12" t="str">
        <f>IF(G392=""," ",VLOOKUP(C392,'Ceiling - Project impl.'!$A$1:$F$202,3,FALSE))</f>
        <v xml:space="preserve"> </v>
      </c>
      <c r="AB392" s="13">
        <f t="shared" si="70"/>
        <v>0</v>
      </c>
      <c r="AC392" s="182">
        <f t="shared" si="71"/>
        <v>0</v>
      </c>
      <c r="AD392" s="14"/>
      <c r="AE392" s="6">
        <f t="shared" si="72"/>
        <v>0</v>
      </c>
      <c r="AF392" s="163"/>
      <c r="AG392" s="12" t="str">
        <f>IF(K392=""," ",VLOOKUP(C392,'Ceiling - Project impl.'!$A$1:$F$202,4,FALSE))</f>
        <v xml:space="preserve"> </v>
      </c>
      <c r="AH392" s="13">
        <f t="shared" si="73"/>
        <v>0</v>
      </c>
      <c r="AI392" s="182">
        <f t="shared" si="74"/>
        <v>0</v>
      </c>
      <c r="AJ392" s="14"/>
      <c r="AK392" s="6">
        <f t="shared" si="75"/>
        <v>0</v>
      </c>
      <c r="AL392" s="163"/>
      <c r="AM392" s="12" t="str">
        <f>IF(O392=""," ",VLOOKUP(C392,'Ceiling - Project impl.'!$A$1:$F$202,5,FALSE))</f>
        <v xml:space="preserve"> </v>
      </c>
      <c r="AN392" s="13">
        <f t="shared" si="76"/>
        <v>0</v>
      </c>
      <c r="AO392" s="182">
        <f t="shared" si="77"/>
        <v>0</v>
      </c>
      <c r="AP392" s="14"/>
      <c r="AQ392" s="6">
        <f t="shared" si="78"/>
        <v>0</v>
      </c>
      <c r="AR392" s="163"/>
      <c r="AS392" s="12" t="str">
        <f>IF(S392=""," ",VLOOKUP(C392,'Ceiling - Project impl.'!$A$1:$F$202,6,FALSE))</f>
        <v xml:space="preserve"> </v>
      </c>
      <c r="AT392" s="13">
        <f t="shared" si="79"/>
        <v>0</v>
      </c>
      <c r="AU392" s="182">
        <f t="shared" si="80"/>
        <v>0</v>
      </c>
      <c r="AV392" s="136">
        <f t="shared" si="81"/>
        <v>0</v>
      </c>
      <c r="AW392" s="15">
        <f t="shared" si="82"/>
        <v>0</v>
      </c>
      <c r="AX392" s="183">
        <f t="shared" si="83"/>
        <v>0</v>
      </c>
      <c r="AY392" s="388"/>
      <c r="AZ392" s="388"/>
      <c r="BA392" s="388"/>
    </row>
    <row r="393" spans="1:53" x14ac:dyDescent="0.3">
      <c r="A393" s="71"/>
      <c r="B393" s="11" t="str">
        <f>IF(A393="","",VLOOKUP(A393,'II.Distribution of grant'!$A$6:$E$45,2,FALSE))</f>
        <v/>
      </c>
      <c r="C393" s="11" t="str">
        <f>IF(A393="","",VLOOKUP(A393,'II.Distribution of grant'!$A$6:$E$45,4,FALSE))</f>
        <v/>
      </c>
      <c r="D393" s="11" t="str">
        <f>IF(A393=""," ",VLOOKUP(C393,'Ceiling - Project impl.'!$A$1:$F$202,2,FALSE))</f>
        <v xml:space="preserve"> </v>
      </c>
      <c r="E393" s="6"/>
      <c r="F393" s="6"/>
      <c r="G393" s="6"/>
      <c r="H393" s="12" t="str">
        <f>IF(G393=""," ",VLOOKUP(C393,'Ceiling - Project impl.'!$A$1:$F$202,3,FALSE))</f>
        <v xml:space="preserve"> </v>
      </c>
      <c r="I393" s="13">
        <f t="shared" si="63"/>
        <v>0</v>
      </c>
      <c r="J393" s="14"/>
      <c r="K393" s="6"/>
      <c r="L393" s="12" t="str">
        <f>IF(K393=""," ",VLOOKUP(C393,'Ceiling - Project impl.'!$A$1:$F$202,4,FALSE))</f>
        <v xml:space="preserve"> </v>
      </c>
      <c r="M393" s="13">
        <f t="shared" si="64"/>
        <v>0</v>
      </c>
      <c r="N393" s="14"/>
      <c r="O393" s="6"/>
      <c r="P393" s="12" t="str">
        <f>IF(O393=""," ",VLOOKUP(C393,'Ceiling - Project impl.'!$A$1:$F$202,5,FALSE))</f>
        <v xml:space="preserve"> </v>
      </c>
      <c r="Q393" s="13">
        <f t="shared" si="65"/>
        <v>0</v>
      </c>
      <c r="R393" s="14"/>
      <c r="S393" s="6"/>
      <c r="T393" s="12" t="str">
        <f>IF(S393=""," ",VLOOKUP(C393,'Ceiling - Project impl.'!$A$1:$F$202,6,FALSE))</f>
        <v xml:space="preserve"> </v>
      </c>
      <c r="U393" s="13">
        <f t="shared" si="66"/>
        <v>0</v>
      </c>
      <c r="V393" s="136">
        <f t="shared" si="67"/>
        <v>0</v>
      </c>
      <c r="W393" s="15">
        <f t="shared" si="68"/>
        <v>0</v>
      </c>
      <c r="Y393" s="6">
        <f t="shared" si="69"/>
        <v>0</v>
      </c>
      <c r="Z393" s="163"/>
      <c r="AA393" s="12" t="str">
        <f>IF(G393=""," ",VLOOKUP(C393,'Ceiling - Project impl.'!$A$1:$F$202,3,FALSE))</f>
        <v xml:space="preserve"> </v>
      </c>
      <c r="AB393" s="13">
        <f t="shared" si="70"/>
        <v>0</v>
      </c>
      <c r="AC393" s="182">
        <f t="shared" si="71"/>
        <v>0</v>
      </c>
      <c r="AD393" s="14"/>
      <c r="AE393" s="6">
        <f t="shared" si="72"/>
        <v>0</v>
      </c>
      <c r="AF393" s="163"/>
      <c r="AG393" s="12" t="str">
        <f>IF(K393=""," ",VLOOKUP(C393,'Ceiling - Project impl.'!$A$1:$F$202,4,FALSE))</f>
        <v xml:space="preserve"> </v>
      </c>
      <c r="AH393" s="13">
        <f t="shared" si="73"/>
        <v>0</v>
      </c>
      <c r="AI393" s="182">
        <f t="shared" si="74"/>
        <v>0</v>
      </c>
      <c r="AJ393" s="14"/>
      <c r="AK393" s="6">
        <f t="shared" si="75"/>
        <v>0</v>
      </c>
      <c r="AL393" s="163"/>
      <c r="AM393" s="12" t="str">
        <f>IF(O393=""," ",VLOOKUP(C393,'Ceiling - Project impl.'!$A$1:$F$202,5,FALSE))</f>
        <v xml:space="preserve"> </v>
      </c>
      <c r="AN393" s="13">
        <f t="shared" si="76"/>
        <v>0</v>
      </c>
      <c r="AO393" s="182">
        <f t="shared" si="77"/>
        <v>0</v>
      </c>
      <c r="AP393" s="14"/>
      <c r="AQ393" s="6">
        <f t="shared" si="78"/>
        <v>0</v>
      </c>
      <c r="AR393" s="163"/>
      <c r="AS393" s="12" t="str">
        <f>IF(S393=""," ",VLOOKUP(C393,'Ceiling - Project impl.'!$A$1:$F$202,6,FALSE))</f>
        <v xml:space="preserve"> </v>
      </c>
      <c r="AT393" s="13">
        <f t="shared" si="79"/>
        <v>0</v>
      </c>
      <c r="AU393" s="182">
        <f t="shared" si="80"/>
        <v>0</v>
      </c>
      <c r="AV393" s="136">
        <f t="shared" si="81"/>
        <v>0</v>
      </c>
      <c r="AW393" s="15">
        <f t="shared" si="82"/>
        <v>0</v>
      </c>
      <c r="AX393" s="183">
        <f t="shared" si="83"/>
        <v>0</v>
      </c>
      <c r="AY393" s="388"/>
      <c r="AZ393" s="388"/>
      <c r="BA393" s="388"/>
    </row>
    <row r="394" spans="1:53" x14ac:dyDescent="0.3">
      <c r="A394" s="71"/>
      <c r="B394" s="11" t="str">
        <f>IF(A394="","",VLOOKUP(A394,'II.Distribution of grant'!$A$6:$E$45,2,FALSE))</f>
        <v/>
      </c>
      <c r="C394" s="11" t="str">
        <f>IF(A394="","",VLOOKUP(A394,'II.Distribution of grant'!$A$6:$E$45,4,FALSE))</f>
        <v/>
      </c>
      <c r="D394" s="11" t="str">
        <f>IF(A394=""," ",VLOOKUP(C394,'Ceiling - Project impl.'!$A$1:$F$202,2,FALSE))</f>
        <v xml:space="preserve"> </v>
      </c>
      <c r="E394" s="6"/>
      <c r="F394" s="6"/>
      <c r="G394" s="6"/>
      <c r="H394" s="12" t="str">
        <f>IF(G394=""," ",VLOOKUP(C394,'Ceiling - Project impl.'!$A$1:$F$202,3,FALSE))</f>
        <v xml:space="preserve"> </v>
      </c>
      <c r="I394" s="13">
        <f t="shared" si="63"/>
        <v>0</v>
      </c>
      <c r="J394" s="14"/>
      <c r="K394" s="6"/>
      <c r="L394" s="12" t="str">
        <f>IF(K394=""," ",VLOOKUP(C394,'Ceiling - Project impl.'!$A$1:$F$202,4,FALSE))</f>
        <v xml:space="preserve"> </v>
      </c>
      <c r="M394" s="13">
        <f t="shared" si="64"/>
        <v>0</v>
      </c>
      <c r="N394" s="14"/>
      <c r="O394" s="6"/>
      <c r="P394" s="12" t="str">
        <f>IF(O394=""," ",VLOOKUP(C394,'Ceiling - Project impl.'!$A$1:$F$202,5,FALSE))</f>
        <v xml:space="preserve"> </v>
      </c>
      <c r="Q394" s="13">
        <f t="shared" si="65"/>
        <v>0</v>
      </c>
      <c r="R394" s="14"/>
      <c r="S394" s="6"/>
      <c r="T394" s="12" t="str">
        <f>IF(S394=""," ",VLOOKUP(C394,'Ceiling - Project impl.'!$A$1:$F$202,6,FALSE))</f>
        <v xml:space="preserve"> </v>
      </c>
      <c r="U394" s="13">
        <f t="shared" si="66"/>
        <v>0</v>
      </c>
      <c r="V394" s="136">
        <f t="shared" si="67"/>
        <v>0</v>
      </c>
      <c r="W394" s="15">
        <f t="shared" si="68"/>
        <v>0</v>
      </c>
      <c r="Y394" s="6">
        <f t="shared" si="69"/>
        <v>0</v>
      </c>
      <c r="Z394" s="163"/>
      <c r="AA394" s="12" t="str">
        <f>IF(G394=""," ",VLOOKUP(C394,'Ceiling - Project impl.'!$A$1:$F$202,3,FALSE))</f>
        <v xml:space="preserve"> </v>
      </c>
      <c r="AB394" s="13">
        <f t="shared" si="70"/>
        <v>0</v>
      </c>
      <c r="AC394" s="182">
        <f t="shared" si="71"/>
        <v>0</v>
      </c>
      <c r="AD394" s="14"/>
      <c r="AE394" s="6">
        <f t="shared" si="72"/>
        <v>0</v>
      </c>
      <c r="AF394" s="163"/>
      <c r="AG394" s="12" t="str">
        <f>IF(K394=""," ",VLOOKUP(C394,'Ceiling - Project impl.'!$A$1:$F$202,4,FALSE))</f>
        <v xml:space="preserve"> </v>
      </c>
      <c r="AH394" s="13">
        <f t="shared" si="73"/>
        <v>0</v>
      </c>
      <c r="AI394" s="182">
        <f t="shared" si="74"/>
        <v>0</v>
      </c>
      <c r="AJ394" s="14"/>
      <c r="AK394" s="6">
        <f t="shared" si="75"/>
        <v>0</v>
      </c>
      <c r="AL394" s="163"/>
      <c r="AM394" s="12" t="str">
        <f>IF(O394=""," ",VLOOKUP(C394,'Ceiling - Project impl.'!$A$1:$F$202,5,FALSE))</f>
        <v xml:space="preserve"> </v>
      </c>
      <c r="AN394" s="13">
        <f t="shared" si="76"/>
        <v>0</v>
      </c>
      <c r="AO394" s="182">
        <f t="shared" si="77"/>
        <v>0</v>
      </c>
      <c r="AP394" s="14"/>
      <c r="AQ394" s="6">
        <f t="shared" si="78"/>
        <v>0</v>
      </c>
      <c r="AR394" s="163"/>
      <c r="AS394" s="12" t="str">
        <f>IF(S394=""," ",VLOOKUP(C394,'Ceiling - Project impl.'!$A$1:$F$202,6,FALSE))</f>
        <v xml:space="preserve"> </v>
      </c>
      <c r="AT394" s="13">
        <f t="shared" si="79"/>
        <v>0</v>
      </c>
      <c r="AU394" s="182">
        <f t="shared" si="80"/>
        <v>0</v>
      </c>
      <c r="AV394" s="136">
        <f t="shared" si="81"/>
        <v>0</v>
      </c>
      <c r="AW394" s="15">
        <f t="shared" si="82"/>
        <v>0</v>
      </c>
      <c r="AX394" s="183">
        <f t="shared" si="83"/>
        <v>0</v>
      </c>
      <c r="AY394" s="388"/>
      <c r="AZ394" s="388"/>
      <c r="BA394" s="388"/>
    </row>
    <row r="395" spans="1:53" x14ac:dyDescent="0.3">
      <c r="A395" s="71"/>
      <c r="B395" s="11" t="str">
        <f>IF(A395="","",VLOOKUP(A395,'II.Distribution of grant'!$A$6:$E$45,2,FALSE))</f>
        <v/>
      </c>
      <c r="C395" s="11" t="str">
        <f>IF(A395="","",VLOOKUP(A395,'II.Distribution of grant'!$A$6:$E$45,4,FALSE))</f>
        <v/>
      </c>
      <c r="D395" s="11" t="str">
        <f>IF(A395=""," ",VLOOKUP(C395,'Ceiling - Project impl.'!$A$1:$F$202,2,FALSE))</f>
        <v xml:space="preserve"> </v>
      </c>
      <c r="E395" s="6"/>
      <c r="F395" s="6"/>
      <c r="G395" s="6"/>
      <c r="H395" s="12" t="str">
        <f>IF(G395=""," ",VLOOKUP(C395,'Ceiling - Project impl.'!$A$1:$F$202,3,FALSE))</f>
        <v xml:space="preserve"> </v>
      </c>
      <c r="I395" s="13">
        <f t="shared" si="63"/>
        <v>0</v>
      </c>
      <c r="J395" s="14"/>
      <c r="K395" s="6"/>
      <c r="L395" s="12" t="str">
        <f>IF(K395=""," ",VLOOKUP(C395,'Ceiling - Project impl.'!$A$1:$F$202,4,FALSE))</f>
        <v xml:space="preserve"> </v>
      </c>
      <c r="M395" s="13">
        <f t="shared" si="64"/>
        <v>0</v>
      </c>
      <c r="N395" s="14"/>
      <c r="O395" s="6"/>
      <c r="P395" s="12" t="str">
        <f>IF(O395=""," ",VLOOKUP(C395,'Ceiling - Project impl.'!$A$1:$F$202,5,FALSE))</f>
        <v xml:space="preserve"> </v>
      </c>
      <c r="Q395" s="13">
        <f t="shared" si="65"/>
        <v>0</v>
      </c>
      <c r="R395" s="14"/>
      <c r="S395" s="6"/>
      <c r="T395" s="12" t="str">
        <f>IF(S395=""," ",VLOOKUP(C395,'Ceiling - Project impl.'!$A$1:$F$202,6,FALSE))</f>
        <v xml:space="preserve"> </v>
      </c>
      <c r="U395" s="13">
        <f t="shared" si="66"/>
        <v>0</v>
      </c>
      <c r="V395" s="136">
        <f t="shared" si="67"/>
        <v>0</v>
      </c>
      <c r="W395" s="15">
        <f t="shared" si="68"/>
        <v>0</v>
      </c>
      <c r="Y395" s="6">
        <f t="shared" si="69"/>
        <v>0</v>
      </c>
      <c r="Z395" s="163"/>
      <c r="AA395" s="12" t="str">
        <f>IF(G395=""," ",VLOOKUP(C395,'Ceiling - Project impl.'!$A$1:$F$202,3,FALSE))</f>
        <v xml:space="preserve"> </v>
      </c>
      <c r="AB395" s="13">
        <f t="shared" si="70"/>
        <v>0</v>
      </c>
      <c r="AC395" s="182">
        <f t="shared" si="71"/>
        <v>0</v>
      </c>
      <c r="AD395" s="14"/>
      <c r="AE395" s="6">
        <f t="shared" si="72"/>
        <v>0</v>
      </c>
      <c r="AF395" s="163"/>
      <c r="AG395" s="12" t="str">
        <f>IF(K395=""," ",VLOOKUP(C395,'Ceiling - Project impl.'!$A$1:$F$202,4,FALSE))</f>
        <v xml:space="preserve"> </v>
      </c>
      <c r="AH395" s="13">
        <f t="shared" si="73"/>
        <v>0</v>
      </c>
      <c r="AI395" s="182">
        <f t="shared" si="74"/>
        <v>0</v>
      </c>
      <c r="AJ395" s="14"/>
      <c r="AK395" s="6">
        <f t="shared" si="75"/>
        <v>0</v>
      </c>
      <c r="AL395" s="163"/>
      <c r="AM395" s="12" t="str">
        <f>IF(O395=""," ",VLOOKUP(C395,'Ceiling - Project impl.'!$A$1:$F$202,5,FALSE))</f>
        <v xml:space="preserve"> </v>
      </c>
      <c r="AN395" s="13">
        <f t="shared" si="76"/>
        <v>0</v>
      </c>
      <c r="AO395" s="182">
        <f t="shared" si="77"/>
        <v>0</v>
      </c>
      <c r="AP395" s="14"/>
      <c r="AQ395" s="6">
        <f t="shared" si="78"/>
        <v>0</v>
      </c>
      <c r="AR395" s="163"/>
      <c r="AS395" s="12" t="str">
        <f>IF(S395=""," ",VLOOKUP(C395,'Ceiling - Project impl.'!$A$1:$F$202,6,FALSE))</f>
        <v xml:space="preserve"> </v>
      </c>
      <c r="AT395" s="13">
        <f t="shared" si="79"/>
        <v>0</v>
      </c>
      <c r="AU395" s="182">
        <f t="shared" si="80"/>
        <v>0</v>
      </c>
      <c r="AV395" s="136">
        <f t="shared" si="81"/>
        <v>0</v>
      </c>
      <c r="AW395" s="15">
        <f t="shared" si="82"/>
        <v>0</v>
      </c>
      <c r="AX395" s="183">
        <f t="shared" si="83"/>
        <v>0</v>
      </c>
      <c r="AY395" s="388"/>
      <c r="AZ395" s="388"/>
      <c r="BA395" s="388"/>
    </row>
    <row r="396" spans="1:53" x14ac:dyDescent="0.3">
      <c r="A396" s="71"/>
      <c r="B396" s="11" t="str">
        <f>IF(A396="","",VLOOKUP(A396,'II.Distribution of grant'!$A$6:$E$45,2,FALSE))</f>
        <v/>
      </c>
      <c r="C396" s="11" t="str">
        <f>IF(A396="","",VLOOKUP(A396,'II.Distribution of grant'!$A$6:$E$45,4,FALSE))</f>
        <v/>
      </c>
      <c r="D396" s="11" t="str">
        <f>IF(A396=""," ",VLOOKUP(C396,'Ceiling - Project impl.'!$A$1:$F$202,2,FALSE))</f>
        <v xml:space="preserve"> </v>
      </c>
      <c r="E396" s="6"/>
      <c r="F396" s="6"/>
      <c r="G396" s="6"/>
      <c r="H396" s="12" t="str">
        <f>IF(G396=""," ",VLOOKUP(C396,'Ceiling - Project impl.'!$A$1:$F$202,3,FALSE))</f>
        <v xml:space="preserve"> </v>
      </c>
      <c r="I396" s="13">
        <f t="shared" si="63"/>
        <v>0</v>
      </c>
      <c r="J396" s="14"/>
      <c r="K396" s="6"/>
      <c r="L396" s="12" t="str">
        <f>IF(K396=""," ",VLOOKUP(C396,'Ceiling - Project impl.'!$A$1:$F$202,4,FALSE))</f>
        <v xml:space="preserve"> </v>
      </c>
      <c r="M396" s="13">
        <f t="shared" si="64"/>
        <v>0</v>
      </c>
      <c r="N396" s="14"/>
      <c r="O396" s="6"/>
      <c r="P396" s="12" t="str">
        <f>IF(O396=""," ",VLOOKUP(C396,'Ceiling - Project impl.'!$A$1:$F$202,5,FALSE))</f>
        <v xml:space="preserve"> </v>
      </c>
      <c r="Q396" s="13">
        <f t="shared" si="65"/>
        <v>0</v>
      </c>
      <c r="R396" s="14"/>
      <c r="S396" s="6"/>
      <c r="T396" s="12" t="str">
        <f>IF(S396=""," ",VLOOKUP(C396,'Ceiling - Project impl.'!$A$1:$F$202,6,FALSE))</f>
        <v xml:space="preserve"> </v>
      </c>
      <c r="U396" s="13">
        <f t="shared" si="66"/>
        <v>0</v>
      </c>
      <c r="V396" s="136">
        <f t="shared" si="67"/>
        <v>0</v>
      </c>
      <c r="W396" s="15">
        <f t="shared" si="68"/>
        <v>0</v>
      </c>
      <c r="Y396" s="6">
        <f t="shared" si="69"/>
        <v>0</v>
      </c>
      <c r="Z396" s="163"/>
      <c r="AA396" s="12" t="str">
        <f>IF(G396=""," ",VLOOKUP(C396,'Ceiling - Project impl.'!$A$1:$F$202,3,FALSE))</f>
        <v xml:space="preserve"> </v>
      </c>
      <c r="AB396" s="13">
        <f t="shared" si="70"/>
        <v>0</v>
      </c>
      <c r="AC396" s="182">
        <f t="shared" si="71"/>
        <v>0</v>
      </c>
      <c r="AD396" s="14"/>
      <c r="AE396" s="6">
        <f t="shared" si="72"/>
        <v>0</v>
      </c>
      <c r="AF396" s="163"/>
      <c r="AG396" s="12" t="str">
        <f>IF(K396=""," ",VLOOKUP(C396,'Ceiling - Project impl.'!$A$1:$F$202,4,FALSE))</f>
        <v xml:space="preserve"> </v>
      </c>
      <c r="AH396" s="13">
        <f t="shared" si="73"/>
        <v>0</v>
      </c>
      <c r="AI396" s="182">
        <f t="shared" si="74"/>
        <v>0</v>
      </c>
      <c r="AJ396" s="14"/>
      <c r="AK396" s="6">
        <f t="shared" si="75"/>
        <v>0</v>
      </c>
      <c r="AL396" s="163"/>
      <c r="AM396" s="12" t="str">
        <f>IF(O396=""," ",VLOOKUP(C396,'Ceiling - Project impl.'!$A$1:$F$202,5,FALSE))</f>
        <v xml:space="preserve"> </v>
      </c>
      <c r="AN396" s="13">
        <f t="shared" si="76"/>
        <v>0</v>
      </c>
      <c r="AO396" s="182">
        <f t="shared" si="77"/>
        <v>0</v>
      </c>
      <c r="AP396" s="14"/>
      <c r="AQ396" s="6">
        <f t="shared" si="78"/>
        <v>0</v>
      </c>
      <c r="AR396" s="163"/>
      <c r="AS396" s="12" t="str">
        <f>IF(S396=""," ",VLOOKUP(C396,'Ceiling - Project impl.'!$A$1:$F$202,6,FALSE))</f>
        <v xml:space="preserve"> </v>
      </c>
      <c r="AT396" s="13">
        <f t="shared" si="79"/>
        <v>0</v>
      </c>
      <c r="AU396" s="182">
        <f t="shared" si="80"/>
        <v>0</v>
      </c>
      <c r="AV396" s="136">
        <f t="shared" si="81"/>
        <v>0</v>
      </c>
      <c r="AW396" s="15">
        <f t="shared" si="82"/>
        <v>0</v>
      </c>
      <c r="AX396" s="183">
        <f t="shared" si="83"/>
        <v>0</v>
      </c>
      <c r="AY396" s="388"/>
      <c r="AZ396" s="388"/>
      <c r="BA396" s="388"/>
    </row>
    <row r="397" spans="1:53" x14ac:dyDescent="0.3">
      <c r="A397" s="71"/>
      <c r="B397" s="11" t="str">
        <f>IF(A397="","",VLOOKUP(A397,'II.Distribution of grant'!$A$6:$E$45,2,FALSE))</f>
        <v/>
      </c>
      <c r="C397" s="11" t="str">
        <f>IF(A397="","",VLOOKUP(A397,'II.Distribution of grant'!$A$6:$E$45,4,FALSE))</f>
        <v/>
      </c>
      <c r="D397" s="11" t="str">
        <f>IF(A397=""," ",VLOOKUP(C397,'Ceiling - Project impl.'!$A$1:$F$202,2,FALSE))</f>
        <v xml:space="preserve"> </v>
      </c>
      <c r="E397" s="6"/>
      <c r="F397" s="6"/>
      <c r="G397" s="6"/>
      <c r="H397" s="12" t="str">
        <f>IF(G397=""," ",VLOOKUP(C397,'Ceiling - Project impl.'!$A$1:$F$202,3,FALSE))</f>
        <v xml:space="preserve"> </v>
      </c>
      <c r="I397" s="13">
        <f t="shared" si="63"/>
        <v>0</v>
      </c>
      <c r="J397" s="14"/>
      <c r="K397" s="6"/>
      <c r="L397" s="12" t="str">
        <f>IF(K397=""," ",VLOOKUP(C397,'Ceiling - Project impl.'!$A$1:$F$202,4,FALSE))</f>
        <v xml:space="preserve"> </v>
      </c>
      <c r="M397" s="13">
        <f t="shared" si="64"/>
        <v>0</v>
      </c>
      <c r="N397" s="14"/>
      <c r="O397" s="6"/>
      <c r="P397" s="12" t="str">
        <f>IF(O397=""," ",VLOOKUP(C397,'Ceiling - Project impl.'!$A$1:$F$202,5,FALSE))</f>
        <v xml:space="preserve"> </v>
      </c>
      <c r="Q397" s="13">
        <f t="shared" si="65"/>
        <v>0</v>
      </c>
      <c r="R397" s="14"/>
      <c r="S397" s="6"/>
      <c r="T397" s="12" t="str">
        <f>IF(S397=""," ",VLOOKUP(C397,'Ceiling - Project impl.'!$A$1:$F$202,6,FALSE))</f>
        <v xml:space="preserve"> </v>
      </c>
      <c r="U397" s="13">
        <f t="shared" si="66"/>
        <v>0</v>
      </c>
      <c r="V397" s="136">
        <f t="shared" si="67"/>
        <v>0</v>
      </c>
      <c r="W397" s="15">
        <f t="shared" si="68"/>
        <v>0</v>
      </c>
      <c r="Y397" s="6">
        <f t="shared" si="69"/>
        <v>0</v>
      </c>
      <c r="Z397" s="163"/>
      <c r="AA397" s="12" t="str">
        <f>IF(G397=""," ",VLOOKUP(C397,'Ceiling - Project impl.'!$A$1:$F$202,3,FALSE))</f>
        <v xml:space="preserve"> </v>
      </c>
      <c r="AB397" s="13">
        <f t="shared" si="70"/>
        <v>0</v>
      </c>
      <c r="AC397" s="182">
        <f t="shared" si="71"/>
        <v>0</v>
      </c>
      <c r="AD397" s="14"/>
      <c r="AE397" s="6">
        <f t="shared" si="72"/>
        <v>0</v>
      </c>
      <c r="AF397" s="163"/>
      <c r="AG397" s="12" t="str">
        <f>IF(K397=""," ",VLOOKUP(C397,'Ceiling - Project impl.'!$A$1:$F$202,4,FALSE))</f>
        <v xml:space="preserve"> </v>
      </c>
      <c r="AH397" s="13">
        <f t="shared" si="73"/>
        <v>0</v>
      </c>
      <c r="AI397" s="182">
        <f t="shared" si="74"/>
        <v>0</v>
      </c>
      <c r="AJ397" s="14"/>
      <c r="AK397" s="6">
        <f t="shared" si="75"/>
        <v>0</v>
      </c>
      <c r="AL397" s="163"/>
      <c r="AM397" s="12" t="str">
        <f>IF(O397=""," ",VLOOKUP(C397,'Ceiling - Project impl.'!$A$1:$F$202,5,FALSE))</f>
        <v xml:space="preserve"> </v>
      </c>
      <c r="AN397" s="13">
        <f t="shared" si="76"/>
        <v>0</v>
      </c>
      <c r="AO397" s="182">
        <f t="shared" si="77"/>
        <v>0</v>
      </c>
      <c r="AP397" s="14"/>
      <c r="AQ397" s="6">
        <f t="shared" si="78"/>
        <v>0</v>
      </c>
      <c r="AR397" s="163"/>
      <c r="AS397" s="12" t="str">
        <f>IF(S397=""," ",VLOOKUP(C397,'Ceiling - Project impl.'!$A$1:$F$202,6,FALSE))</f>
        <v xml:space="preserve"> </v>
      </c>
      <c r="AT397" s="13">
        <f t="shared" si="79"/>
        <v>0</v>
      </c>
      <c r="AU397" s="182">
        <f t="shared" si="80"/>
        <v>0</v>
      </c>
      <c r="AV397" s="136">
        <f t="shared" si="81"/>
        <v>0</v>
      </c>
      <c r="AW397" s="15">
        <f t="shared" si="82"/>
        <v>0</v>
      </c>
      <c r="AX397" s="183">
        <f t="shared" si="83"/>
        <v>0</v>
      </c>
      <c r="AY397" s="388"/>
      <c r="AZ397" s="388"/>
      <c r="BA397" s="388"/>
    </row>
    <row r="398" spans="1:53" x14ac:dyDescent="0.3">
      <c r="A398" s="71"/>
      <c r="B398" s="11" t="str">
        <f>IF(A398="","",VLOOKUP(A398,'II.Distribution of grant'!$A$6:$E$45,2,FALSE))</f>
        <v/>
      </c>
      <c r="C398" s="11" t="str">
        <f>IF(A398="","",VLOOKUP(A398,'II.Distribution of grant'!$A$6:$E$45,4,FALSE))</f>
        <v/>
      </c>
      <c r="D398" s="11" t="str">
        <f>IF(A398=""," ",VLOOKUP(C398,'Ceiling - Project impl.'!$A$1:$F$202,2,FALSE))</f>
        <v xml:space="preserve"> </v>
      </c>
      <c r="E398" s="6"/>
      <c r="F398" s="6"/>
      <c r="G398" s="6"/>
      <c r="H398" s="12" t="str">
        <f>IF(G398=""," ",VLOOKUP(C398,'Ceiling - Project impl.'!$A$1:$F$202,3,FALSE))</f>
        <v xml:space="preserve"> </v>
      </c>
      <c r="I398" s="13">
        <f t="shared" si="63"/>
        <v>0</v>
      </c>
      <c r="J398" s="14"/>
      <c r="K398" s="6"/>
      <c r="L398" s="12" t="str">
        <f>IF(K398=""," ",VLOOKUP(C398,'Ceiling - Project impl.'!$A$1:$F$202,4,FALSE))</f>
        <v xml:space="preserve"> </v>
      </c>
      <c r="M398" s="13">
        <f t="shared" si="64"/>
        <v>0</v>
      </c>
      <c r="N398" s="14"/>
      <c r="O398" s="6"/>
      <c r="P398" s="12" t="str">
        <f>IF(O398=""," ",VLOOKUP(C398,'Ceiling - Project impl.'!$A$1:$F$202,5,FALSE))</f>
        <v xml:space="preserve"> </v>
      </c>
      <c r="Q398" s="13">
        <f t="shared" si="65"/>
        <v>0</v>
      </c>
      <c r="R398" s="14"/>
      <c r="S398" s="6"/>
      <c r="T398" s="12" t="str">
        <f>IF(S398=""," ",VLOOKUP(C398,'Ceiling - Project impl.'!$A$1:$F$202,6,FALSE))</f>
        <v xml:space="preserve"> </v>
      </c>
      <c r="U398" s="13">
        <f t="shared" si="66"/>
        <v>0</v>
      </c>
      <c r="V398" s="136">
        <f t="shared" si="67"/>
        <v>0</v>
      </c>
      <c r="W398" s="15">
        <f t="shared" si="68"/>
        <v>0</v>
      </c>
      <c r="Y398" s="6">
        <f t="shared" si="69"/>
        <v>0</v>
      </c>
      <c r="Z398" s="163"/>
      <c r="AA398" s="12" t="str">
        <f>IF(G398=""," ",VLOOKUP(C398,'Ceiling - Project impl.'!$A$1:$F$202,3,FALSE))</f>
        <v xml:space="preserve"> </v>
      </c>
      <c r="AB398" s="13">
        <f t="shared" si="70"/>
        <v>0</v>
      </c>
      <c r="AC398" s="182">
        <f t="shared" si="71"/>
        <v>0</v>
      </c>
      <c r="AD398" s="14"/>
      <c r="AE398" s="6">
        <f t="shared" si="72"/>
        <v>0</v>
      </c>
      <c r="AF398" s="163"/>
      <c r="AG398" s="12" t="str">
        <f>IF(K398=""," ",VLOOKUP(C398,'Ceiling - Project impl.'!$A$1:$F$202,4,FALSE))</f>
        <v xml:space="preserve"> </v>
      </c>
      <c r="AH398" s="13">
        <f t="shared" si="73"/>
        <v>0</v>
      </c>
      <c r="AI398" s="182">
        <f t="shared" si="74"/>
        <v>0</v>
      </c>
      <c r="AJ398" s="14"/>
      <c r="AK398" s="6">
        <f t="shared" si="75"/>
        <v>0</v>
      </c>
      <c r="AL398" s="163"/>
      <c r="AM398" s="12" t="str">
        <f>IF(O398=""," ",VLOOKUP(C398,'Ceiling - Project impl.'!$A$1:$F$202,5,FALSE))</f>
        <v xml:space="preserve"> </v>
      </c>
      <c r="AN398" s="13">
        <f t="shared" si="76"/>
        <v>0</v>
      </c>
      <c r="AO398" s="182">
        <f t="shared" si="77"/>
        <v>0</v>
      </c>
      <c r="AP398" s="14"/>
      <c r="AQ398" s="6">
        <f t="shared" si="78"/>
        <v>0</v>
      </c>
      <c r="AR398" s="163"/>
      <c r="AS398" s="12" t="str">
        <f>IF(S398=""," ",VLOOKUP(C398,'Ceiling - Project impl.'!$A$1:$F$202,6,FALSE))</f>
        <v xml:space="preserve"> </v>
      </c>
      <c r="AT398" s="13">
        <f t="shared" si="79"/>
        <v>0</v>
      </c>
      <c r="AU398" s="182">
        <f t="shared" si="80"/>
        <v>0</v>
      </c>
      <c r="AV398" s="136">
        <f t="shared" si="81"/>
        <v>0</v>
      </c>
      <c r="AW398" s="15">
        <f t="shared" si="82"/>
        <v>0</v>
      </c>
      <c r="AX398" s="183">
        <f t="shared" si="83"/>
        <v>0</v>
      </c>
      <c r="AY398" s="388"/>
      <c r="AZ398" s="388"/>
      <c r="BA398" s="388"/>
    </row>
    <row r="399" spans="1:53" x14ac:dyDescent="0.3">
      <c r="A399" s="71"/>
      <c r="B399" s="11" t="str">
        <f>IF(A399="","",VLOOKUP(A399,'II.Distribution of grant'!$A$6:$E$45,2,FALSE))</f>
        <v/>
      </c>
      <c r="C399" s="11" t="str">
        <f>IF(A399="","",VLOOKUP(A399,'II.Distribution of grant'!$A$6:$E$45,4,FALSE))</f>
        <v/>
      </c>
      <c r="D399" s="11" t="str">
        <f>IF(A399=""," ",VLOOKUP(C399,'Ceiling - Project impl.'!$A$1:$F$202,2,FALSE))</f>
        <v xml:space="preserve"> </v>
      </c>
      <c r="E399" s="6"/>
      <c r="F399" s="6"/>
      <c r="G399" s="6"/>
      <c r="H399" s="12" t="str">
        <f>IF(G399=""," ",VLOOKUP(C399,'Ceiling - Project impl.'!$A$1:$F$202,3,FALSE))</f>
        <v xml:space="preserve"> </v>
      </c>
      <c r="I399" s="13">
        <f t="shared" si="63"/>
        <v>0</v>
      </c>
      <c r="J399" s="14"/>
      <c r="K399" s="6"/>
      <c r="L399" s="12" t="str">
        <f>IF(K399=""," ",VLOOKUP(C399,'Ceiling - Project impl.'!$A$1:$F$202,4,FALSE))</f>
        <v xml:space="preserve"> </v>
      </c>
      <c r="M399" s="13">
        <f t="shared" si="64"/>
        <v>0</v>
      </c>
      <c r="N399" s="14"/>
      <c r="O399" s="6"/>
      <c r="P399" s="12" t="str">
        <f>IF(O399=""," ",VLOOKUP(C399,'Ceiling - Project impl.'!$A$1:$F$202,5,FALSE))</f>
        <v xml:space="preserve"> </v>
      </c>
      <c r="Q399" s="13">
        <f t="shared" si="65"/>
        <v>0</v>
      </c>
      <c r="R399" s="14"/>
      <c r="S399" s="6"/>
      <c r="T399" s="12" t="str">
        <f>IF(S399=""," ",VLOOKUP(C399,'Ceiling - Project impl.'!$A$1:$F$202,6,FALSE))</f>
        <v xml:space="preserve"> </v>
      </c>
      <c r="U399" s="13">
        <f t="shared" si="66"/>
        <v>0</v>
      </c>
      <c r="V399" s="136">
        <f t="shared" si="67"/>
        <v>0</v>
      </c>
      <c r="W399" s="15">
        <f t="shared" si="68"/>
        <v>0</v>
      </c>
      <c r="Y399" s="6">
        <f t="shared" si="69"/>
        <v>0</v>
      </c>
      <c r="Z399" s="163"/>
      <c r="AA399" s="12" t="str">
        <f>IF(G399=""," ",VLOOKUP(C399,'Ceiling - Project impl.'!$A$1:$F$202,3,FALSE))</f>
        <v xml:space="preserve"> </v>
      </c>
      <c r="AB399" s="13">
        <f t="shared" si="70"/>
        <v>0</v>
      </c>
      <c r="AC399" s="182">
        <f t="shared" si="71"/>
        <v>0</v>
      </c>
      <c r="AD399" s="14"/>
      <c r="AE399" s="6">
        <f t="shared" si="72"/>
        <v>0</v>
      </c>
      <c r="AF399" s="163"/>
      <c r="AG399" s="12" t="str">
        <f>IF(K399=""," ",VLOOKUP(C399,'Ceiling - Project impl.'!$A$1:$F$202,4,FALSE))</f>
        <v xml:space="preserve"> </v>
      </c>
      <c r="AH399" s="13">
        <f t="shared" si="73"/>
        <v>0</v>
      </c>
      <c r="AI399" s="182">
        <f t="shared" si="74"/>
        <v>0</v>
      </c>
      <c r="AJ399" s="14"/>
      <c r="AK399" s="6">
        <f t="shared" si="75"/>
        <v>0</v>
      </c>
      <c r="AL399" s="163"/>
      <c r="AM399" s="12" t="str">
        <f>IF(O399=""," ",VLOOKUP(C399,'Ceiling - Project impl.'!$A$1:$F$202,5,FALSE))</f>
        <v xml:space="preserve"> </v>
      </c>
      <c r="AN399" s="13">
        <f t="shared" si="76"/>
        <v>0</v>
      </c>
      <c r="AO399" s="182">
        <f t="shared" si="77"/>
        <v>0</v>
      </c>
      <c r="AP399" s="14"/>
      <c r="AQ399" s="6">
        <f t="shared" si="78"/>
        <v>0</v>
      </c>
      <c r="AR399" s="163"/>
      <c r="AS399" s="12" t="str">
        <f>IF(S399=""," ",VLOOKUP(C399,'Ceiling - Project impl.'!$A$1:$F$202,6,FALSE))</f>
        <v xml:space="preserve"> </v>
      </c>
      <c r="AT399" s="13">
        <f t="shared" si="79"/>
        <v>0</v>
      </c>
      <c r="AU399" s="182">
        <f t="shared" si="80"/>
        <v>0</v>
      </c>
      <c r="AV399" s="136">
        <f t="shared" si="81"/>
        <v>0</v>
      </c>
      <c r="AW399" s="15">
        <f t="shared" si="82"/>
        <v>0</v>
      </c>
      <c r="AX399" s="183">
        <f t="shared" si="83"/>
        <v>0</v>
      </c>
      <c r="AY399" s="388"/>
      <c r="AZ399" s="388"/>
      <c r="BA399" s="388"/>
    </row>
    <row r="400" spans="1:53" x14ac:dyDescent="0.3">
      <c r="A400" s="71"/>
      <c r="B400" s="11" t="str">
        <f>IF(A400="","",VLOOKUP(A400,'II.Distribution of grant'!$A$6:$E$45,2,FALSE))</f>
        <v/>
      </c>
      <c r="C400" s="11" t="str">
        <f>IF(A400="","",VLOOKUP(A400,'II.Distribution of grant'!$A$6:$E$45,4,FALSE))</f>
        <v/>
      </c>
      <c r="D400" s="11" t="str">
        <f>IF(A400=""," ",VLOOKUP(C400,'Ceiling - Project impl.'!$A$1:$F$202,2,FALSE))</f>
        <v xml:space="preserve"> </v>
      </c>
      <c r="E400" s="6"/>
      <c r="F400" s="6"/>
      <c r="G400" s="6"/>
      <c r="H400" s="12" t="str">
        <f>IF(G400=""," ",VLOOKUP(C400,'Ceiling - Project impl.'!$A$1:$F$202,3,FALSE))</f>
        <v xml:space="preserve"> </v>
      </c>
      <c r="I400" s="13">
        <f t="shared" si="63"/>
        <v>0</v>
      </c>
      <c r="J400" s="14"/>
      <c r="K400" s="6"/>
      <c r="L400" s="12" t="str">
        <f>IF(K400=""," ",VLOOKUP(C400,'Ceiling - Project impl.'!$A$1:$F$202,4,FALSE))</f>
        <v xml:space="preserve"> </v>
      </c>
      <c r="M400" s="13">
        <f t="shared" si="64"/>
        <v>0</v>
      </c>
      <c r="N400" s="14"/>
      <c r="O400" s="6"/>
      <c r="P400" s="12" t="str">
        <f>IF(O400=""," ",VLOOKUP(C400,'Ceiling - Project impl.'!$A$1:$F$202,5,FALSE))</f>
        <v xml:space="preserve"> </v>
      </c>
      <c r="Q400" s="13">
        <f t="shared" si="65"/>
        <v>0</v>
      </c>
      <c r="R400" s="14"/>
      <c r="S400" s="6"/>
      <c r="T400" s="12" t="str">
        <f>IF(S400=""," ",VLOOKUP(C400,'Ceiling - Project impl.'!$A$1:$F$202,6,FALSE))</f>
        <v xml:space="preserve"> </v>
      </c>
      <c r="U400" s="13">
        <f t="shared" si="66"/>
        <v>0</v>
      </c>
      <c r="V400" s="136">
        <f t="shared" si="67"/>
        <v>0</v>
      </c>
      <c r="W400" s="15">
        <f t="shared" si="68"/>
        <v>0</v>
      </c>
      <c r="Y400" s="6">
        <f t="shared" si="69"/>
        <v>0</v>
      </c>
      <c r="Z400" s="163"/>
      <c r="AA400" s="12" t="str">
        <f>IF(G400=""," ",VLOOKUP(C400,'Ceiling - Project impl.'!$A$1:$F$202,3,FALSE))</f>
        <v xml:space="preserve"> </v>
      </c>
      <c r="AB400" s="13">
        <f t="shared" si="70"/>
        <v>0</v>
      </c>
      <c r="AC400" s="182">
        <f t="shared" si="71"/>
        <v>0</v>
      </c>
      <c r="AD400" s="14"/>
      <c r="AE400" s="6">
        <f t="shared" si="72"/>
        <v>0</v>
      </c>
      <c r="AF400" s="163"/>
      <c r="AG400" s="12" t="str">
        <f>IF(K400=""," ",VLOOKUP(C400,'Ceiling - Project impl.'!$A$1:$F$202,4,FALSE))</f>
        <v xml:space="preserve"> </v>
      </c>
      <c r="AH400" s="13">
        <f t="shared" si="73"/>
        <v>0</v>
      </c>
      <c r="AI400" s="182">
        <f t="shared" si="74"/>
        <v>0</v>
      </c>
      <c r="AJ400" s="14"/>
      <c r="AK400" s="6">
        <f t="shared" si="75"/>
        <v>0</v>
      </c>
      <c r="AL400" s="163"/>
      <c r="AM400" s="12" t="str">
        <f>IF(O400=""," ",VLOOKUP(C400,'Ceiling - Project impl.'!$A$1:$F$202,5,FALSE))</f>
        <v xml:space="preserve"> </v>
      </c>
      <c r="AN400" s="13">
        <f t="shared" si="76"/>
        <v>0</v>
      </c>
      <c r="AO400" s="182">
        <f t="shared" si="77"/>
        <v>0</v>
      </c>
      <c r="AP400" s="14"/>
      <c r="AQ400" s="6">
        <f t="shared" si="78"/>
        <v>0</v>
      </c>
      <c r="AR400" s="163"/>
      <c r="AS400" s="12" t="str">
        <f>IF(S400=""," ",VLOOKUP(C400,'Ceiling - Project impl.'!$A$1:$F$202,6,FALSE))</f>
        <v xml:space="preserve"> </v>
      </c>
      <c r="AT400" s="13">
        <f t="shared" si="79"/>
        <v>0</v>
      </c>
      <c r="AU400" s="182">
        <f t="shared" si="80"/>
        <v>0</v>
      </c>
      <c r="AV400" s="136">
        <f t="shared" si="81"/>
        <v>0</v>
      </c>
      <c r="AW400" s="15">
        <f t="shared" si="82"/>
        <v>0</v>
      </c>
      <c r="AX400" s="183">
        <f t="shared" si="83"/>
        <v>0</v>
      </c>
      <c r="AY400" s="388"/>
      <c r="AZ400" s="388"/>
      <c r="BA400" s="388"/>
    </row>
    <row r="401" spans="1:53" x14ac:dyDescent="0.3">
      <c r="A401" s="71"/>
      <c r="B401" s="11" t="str">
        <f>IF(A401="","",VLOOKUP(A401,'II.Distribution of grant'!$A$6:$E$45,2,FALSE))</f>
        <v/>
      </c>
      <c r="C401" s="11" t="str">
        <f>IF(A401="","",VLOOKUP(A401,'II.Distribution of grant'!$A$6:$E$45,4,FALSE))</f>
        <v/>
      </c>
      <c r="D401" s="11" t="str">
        <f>IF(A401=""," ",VLOOKUP(C401,'Ceiling - Project impl.'!$A$1:$F$202,2,FALSE))</f>
        <v xml:space="preserve"> </v>
      </c>
      <c r="E401" s="6"/>
      <c r="F401" s="6"/>
      <c r="G401" s="6"/>
      <c r="H401" s="12" t="str">
        <f>IF(G401=""," ",VLOOKUP(C401,'Ceiling - Project impl.'!$A$1:$F$202,3,FALSE))</f>
        <v xml:space="preserve"> </v>
      </c>
      <c r="I401" s="13">
        <f t="shared" si="63"/>
        <v>0</v>
      </c>
      <c r="J401" s="14"/>
      <c r="K401" s="6"/>
      <c r="L401" s="12" t="str">
        <f>IF(K401=""," ",VLOOKUP(C401,'Ceiling - Project impl.'!$A$1:$F$202,4,FALSE))</f>
        <v xml:space="preserve"> </v>
      </c>
      <c r="M401" s="13">
        <f t="shared" si="64"/>
        <v>0</v>
      </c>
      <c r="N401" s="14"/>
      <c r="O401" s="6"/>
      <c r="P401" s="12" t="str">
        <f>IF(O401=""," ",VLOOKUP(C401,'Ceiling - Project impl.'!$A$1:$F$202,5,FALSE))</f>
        <v xml:space="preserve"> </v>
      </c>
      <c r="Q401" s="13">
        <f t="shared" si="65"/>
        <v>0</v>
      </c>
      <c r="R401" s="14"/>
      <c r="S401" s="6"/>
      <c r="T401" s="12" t="str">
        <f>IF(S401=""," ",VLOOKUP(C401,'Ceiling - Project impl.'!$A$1:$F$202,6,FALSE))</f>
        <v xml:space="preserve"> </v>
      </c>
      <c r="U401" s="13">
        <f t="shared" si="66"/>
        <v>0</v>
      </c>
      <c r="V401" s="136">
        <f t="shared" si="67"/>
        <v>0</v>
      </c>
      <c r="W401" s="15">
        <f t="shared" si="68"/>
        <v>0</v>
      </c>
      <c r="Y401" s="6">
        <f t="shared" si="69"/>
        <v>0</v>
      </c>
      <c r="Z401" s="163"/>
      <c r="AA401" s="12" t="str">
        <f>IF(G401=""," ",VLOOKUP(C401,'Ceiling - Project impl.'!$A$1:$F$202,3,FALSE))</f>
        <v xml:space="preserve"> </v>
      </c>
      <c r="AB401" s="13">
        <f t="shared" si="70"/>
        <v>0</v>
      </c>
      <c r="AC401" s="182">
        <f t="shared" si="71"/>
        <v>0</v>
      </c>
      <c r="AD401" s="14"/>
      <c r="AE401" s="6">
        <f t="shared" si="72"/>
        <v>0</v>
      </c>
      <c r="AF401" s="163"/>
      <c r="AG401" s="12" t="str">
        <f>IF(K401=""," ",VLOOKUP(C401,'Ceiling - Project impl.'!$A$1:$F$202,4,FALSE))</f>
        <v xml:space="preserve"> </v>
      </c>
      <c r="AH401" s="13">
        <f t="shared" si="73"/>
        <v>0</v>
      </c>
      <c r="AI401" s="182">
        <f t="shared" si="74"/>
        <v>0</v>
      </c>
      <c r="AJ401" s="14"/>
      <c r="AK401" s="6">
        <f t="shared" si="75"/>
        <v>0</v>
      </c>
      <c r="AL401" s="163"/>
      <c r="AM401" s="12" t="str">
        <f>IF(O401=""," ",VLOOKUP(C401,'Ceiling - Project impl.'!$A$1:$F$202,5,FALSE))</f>
        <v xml:space="preserve"> </v>
      </c>
      <c r="AN401" s="13">
        <f t="shared" si="76"/>
        <v>0</v>
      </c>
      <c r="AO401" s="182">
        <f t="shared" si="77"/>
        <v>0</v>
      </c>
      <c r="AP401" s="14"/>
      <c r="AQ401" s="6">
        <f t="shared" si="78"/>
        <v>0</v>
      </c>
      <c r="AR401" s="163"/>
      <c r="AS401" s="12" t="str">
        <f>IF(S401=""," ",VLOOKUP(C401,'Ceiling - Project impl.'!$A$1:$F$202,6,FALSE))</f>
        <v xml:space="preserve"> </v>
      </c>
      <c r="AT401" s="13">
        <f t="shared" si="79"/>
        <v>0</v>
      </c>
      <c r="AU401" s="182">
        <f t="shared" si="80"/>
        <v>0</v>
      </c>
      <c r="AV401" s="136">
        <f t="shared" si="81"/>
        <v>0</v>
      </c>
      <c r="AW401" s="15">
        <f t="shared" si="82"/>
        <v>0</v>
      </c>
      <c r="AX401" s="183">
        <f t="shared" si="83"/>
        <v>0</v>
      </c>
      <c r="AY401" s="388"/>
      <c r="AZ401" s="388"/>
      <c r="BA401" s="388"/>
    </row>
    <row r="402" spans="1:53" x14ac:dyDescent="0.3">
      <c r="A402" s="71"/>
      <c r="B402" s="11" t="str">
        <f>IF(A402="","",VLOOKUP(A402,'II.Distribution of grant'!$A$6:$E$45,2,FALSE))</f>
        <v/>
      </c>
      <c r="C402" s="11" t="str">
        <f>IF(A402="","",VLOOKUP(A402,'II.Distribution of grant'!$A$6:$E$45,4,FALSE))</f>
        <v/>
      </c>
      <c r="D402" s="11" t="str">
        <f>IF(A402=""," ",VLOOKUP(C402,'Ceiling - Project impl.'!$A$1:$F$202,2,FALSE))</f>
        <v xml:space="preserve"> </v>
      </c>
      <c r="E402" s="6"/>
      <c r="F402" s="6"/>
      <c r="G402" s="6"/>
      <c r="H402" s="12" t="str">
        <f>IF(G402=""," ",VLOOKUP(C402,'Ceiling - Project impl.'!$A$1:$F$202,3,FALSE))</f>
        <v xml:space="preserve"> </v>
      </c>
      <c r="I402" s="13">
        <f t="shared" si="63"/>
        <v>0</v>
      </c>
      <c r="J402" s="14"/>
      <c r="K402" s="6"/>
      <c r="L402" s="12" t="str">
        <f>IF(K402=""," ",VLOOKUP(C402,'Ceiling - Project impl.'!$A$1:$F$202,4,FALSE))</f>
        <v xml:space="preserve"> </v>
      </c>
      <c r="M402" s="13">
        <f t="shared" si="64"/>
        <v>0</v>
      </c>
      <c r="N402" s="14"/>
      <c r="O402" s="6"/>
      <c r="P402" s="12" t="str">
        <f>IF(O402=""," ",VLOOKUP(C402,'Ceiling - Project impl.'!$A$1:$F$202,5,FALSE))</f>
        <v xml:space="preserve"> </v>
      </c>
      <c r="Q402" s="13">
        <f t="shared" si="65"/>
        <v>0</v>
      </c>
      <c r="R402" s="14"/>
      <c r="S402" s="6"/>
      <c r="T402" s="12" t="str">
        <f>IF(S402=""," ",VLOOKUP(C402,'Ceiling - Project impl.'!$A$1:$F$202,6,FALSE))</f>
        <v xml:space="preserve"> </v>
      </c>
      <c r="U402" s="13">
        <f t="shared" si="66"/>
        <v>0</v>
      </c>
      <c r="V402" s="136">
        <f t="shared" si="67"/>
        <v>0</v>
      </c>
      <c r="W402" s="15">
        <f t="shared" si="68"/>
        <v>0</v>
      </c>
      <c r="Y402" s="6">
        <f t="shared" si="69"/>
        <v>0</v>
      </c>
      <c r="Z402" s="163"/>
      <c r="AA402" s="12" t="str">
        <f>IF(G402=""," ",VLOOKUP(C402,'Ceiling - Project impl.'!$A$1:$F$202,3,FALSE))</f>
        <v xml:space="preserve"> </v>
      </c>
      <c r="AB402" s="13">
        <f t="shared" si="70"/>
        <v>0</v>
      </c>
      <c r="AC402" s="182">
        <f t="shared" si="71"/>
        <v>0</v>
      </c>
      <c r="AD402" s="14"/>
      <c r="AE402" s="6">
        <f t="shared" si="72"/>
        <v>0</v>
      </c>
      <c r="AF402" s="163"/>
      <c r="AG402" s="12" t="str">
        <f>IF(K402=""," ",VLOOKUP(C402,'Ceiling - Project impl.'!$A$1:$F$202,4,FALSE))</f>
        <v xml:space="preserve"> </v>
      </c>
      <c r="AH402" s="13">
        <f t="shared" si="73"/>
        <v>0</v>
      </c>
      <c r="AI402" s="182">
        <f t="shared" si="74"/>
        <v>0</v>
      </c>
      <c r="AJ402" s="14"/>
      <c r="AK402" s="6">
        <f t="shared" si="75"/>
        <v>0</v>
      </c>
      <c r="AL402" s="163"/>
      <c r="AM402" s="12" t="str">
        <f>IF(O402=""," ",VLOOKUP(C402,'Ceiling - Project impl.'!$A$1:$F$202,5,FALSE))</f>
        <v xml:space="preserve"> </v>
      </c>
      <c r="AN402" s="13">
        <f t="shared" si="76"/>
        <v>0</v>
      </c>
      <c r="AO402" s="182">
        <f t="shared" si="77"/>
        <v>0</v>
      </c>
      <c r="AP402" s="14"/>
      <c r="AQ402" s="6">
        <f t="shared" si="78"/>
        <v>0</v>
      </c>
      <c r="AR402" s="163"/>
      <c r="AS402" s="12" t="str">
        <f>IF(S402=""," ",VLOOKUP(C402,'Ceiling - Project impl.'!$A$1:$F$202,6,FALSE))</f>
        <v xml:space="preserve"> </v>
      </c>
      <c r="AT402" s="13">
        <f t="shared" si="79"/>
        <v>0</v>
      </c>
      <c r="AU402" s="182">
        <f t="shared" si="80"/>
        <v>0</v>
      </c>
      <c r="AV402" s="136">
        <f t="shared" si="81"/>
        <v>0</v>
      </c>
      <c r="AW402" s="15">
        <f t="shared" si="82"/>
        <v>0</v>
      </c>
      <c r="AX402" s="183">
        <f t="shared" si="83"/>
        <v>0</v>
      </c>
      <c r="AY402" s="388"/>
      <c r="AZ402" s="388"/>
      <c r="BA402" s="388"/>
    </row>
    <row r="403" spans="1:53" x14ac:dyDescent="0.3">
      <c r="A403" s="71"/>
      <c r="B403" s="11" t="str">
        <f>IF(A403="","",VLOOKUP(A403,'II.Distribution of grant'!$A$6:$E$45,2,FALSE))</f>
        <v/>
      </c>
      <c r="C403" s="11" t="str">
        <f>IF(A403="","",VLOOKUP(A403,'II.Distribution of grant'!$A$6:$E$45,4,FALSE))</f>
        <v/>
      </c>
      <c r="D403" s="11" t="str">
        <f>IF(A403=""," ",VLOOKUP(C403,'Ceiling - Project impl.'!$A$1:$F$202,2,FALSE))</f>
        <v xml:space="preserve"> </v>
      </c>
      <c r="E403" s="6"/>
      <c r="F403" s="6"/>
      <c r="G403" s="6"/>
      <c r="H403" s="12" t="str">
        <f>IF(G403=""," ",VLOOKUP(C403,'Ceiling - Project impl.'!$A$1:$F$202,3,FALSE))</f>
        <v xml:space="preserve"> </v>
      </c>
      <c r="I403" s="13">
        <f t="shared" si="63"/>
        <v>0</v>
      </c>
      <c r="J403" s="14"/>
      <c r="K403" s="6"/>
      <c r="L403" s="12" t="str">
        <f>IF(K403=""," ",VLOOKUP(C403,'Ceiling - Project impl.'!$A$1:$F$202,4,FALSE))</f>
        <v xml:space="preserve"> </v>
      </c>
      <c r="M403" s="13">
        <f t="shared" si="64"/>
        <v>0</v>
      </c>
      <c r="N403" s="14"/>
      <c r="O403" s="6"/>
      <c r="P403" s="12" t="str">
        <f>IF(O403=""," ",VLOOKUP(C403,'Ceiling - Project impl.'!$A$1:$F$202,5,FALSE))</f>
        <v xml:space="preserve"> </v>
      </c>
      <c r="Q403" s="13">
        <f t="shared" si="65"/>
        <v>0</v>
      </c>
      <c r="R403" s="14"/>
      <c r="S403" s="6"/>
      <c r="T403" s="12" t="str">
        <f>IF(S403=""," ",VLOOKUP(C403,'Ceiling - Project impl.'!$A$1:$F$202,6,FALSE))</f>
        <v xml:space="preserve"> </v>
      </c>
      <c r="U403" s="13">
        <f t="shared" si="66"/>
        <v>0</v>
      </c>
      <c r="V403" s="136">
        <f t="shared" si="67"/>
        <v>0</v>
      </c>
      <c r="W403" s="15">
        <f t="shared" si="68"/>
        <v>0</v>
      </c>
      <c r="Y403" s="6">
        <f t="shared" si="69"/>
        <v>0</v>
      </c>
      <c r="Z403" s="163"/>
      <c r="AA403" s="12" t="str">
        <f>IF(G403=""," ",VLOOKUP(C403,'Ceiling - Project impl.'!$A$1:$F$202,3,FALSE))</f>
        <v xml:space="preserve"> </v>
      </c>
      <c r="AB403" s="13">
        <f t="shared" si="70"/>
        <v>0</v>
      </c>
      <c r="AC403" s="182">
        <f t="shared" si="71"/>
        <v>0</v>
      </c>
      <c r="AD403" s="14"/>
      <c r="AE403" s="6">
        <f t="shared" si="72"/>
        <v>0</v>
      </c>
      <c r="AF403" s="163"/>
      <c r="AG403" s="12" t="str">
        <f>IF(K403=""," ",VLOOKUP(C403,'Ceiling - Project impl.'!$A$1:$F$202,4,FALSE))</f>
        <v xml:space="preserve"> </v>
      </c>
      <c r="AH403" s="13">
        <f t="shared" si="73"/>
        <v>0</v>
      </c>
      <c r="AI403" s="182">
        <f t="shared" si="74"/>
        <v>0</v>
      </c>
      <c r="AJ403" s="14"/>
      <c r="AK403" s="6">
        <f t="shared" si="75"/>
        <v>0</v>
      </c>
      <c r="AL403" s="163"/>
      <c r="AM403" s="12" t="str">
        <f>IF(O403=""," ",VLOOKUP(C403,'Ceiling - Project impl.'!$A$1:$F$202,5,FALSE))</f>
        <v xml:space="preserve"> </v>
      </c>
      <c r="AN403" s="13">
        <f t="shared" si="76"/>
        <v>0</v>
      </c>
      <c r="AO403" s="182">
        <f t="shared" si="77"/>
        <v>0</v>
      </c>
      <c r="AP403" s="14"/>
      <c r="AQ403" s="6">
        <f t="shared" si="78"/>
        <v>0</v>
      </c>
      <c r="AR403" s="163"/>
      <c r="AS403" s="12" t="str">
        <f>IF(S403=""," ",VLOOKUP(C403,'Ceiling - Project impl.'!$A$1:$F$202,6,FALSE))</f>
        <v xml:space="preserve"> </v>
      </c>
      <c r="AT403" s="13">
        <f t="shared" si="79"/>
        <v>0</v>
      </c>
      <c r="AU403" s="182">
        <f t="shared" si="80"/>
        <v>0</v>
      </c>
      <c r="AV403" s="136">
        <f t="shared" si="81"/>
        <v>0</v>
      </c>
      <c r="AW403" s="15">
        <f t="shared" si="82"/>
        <v>0</v>
      </c>
      <c r="AX403" s="183">
        <f t="shared" si="83"/>
        <v>0</v>
      </c>
      <c r="AY403" s="388"/>
      <c r="AZ403" s="388"/>
      <c r="BA403" s="388"/>
    </row>
    <row r="404" spans="1:53" x14ac:dyDescent="0.3">
      <c r="A404" s="71"/>
      <c r="B404" s="11" t="str">
        <f>IF(A404="","",VLOOKUP(A404,'II.Distribution of grant'!$A$6:$E$45,2,FALSE))</f>
        <v/>
      </c>
      <c r="C404" s="11" t="str">
        <f>IF(A404="","",VLOOKUP(A404,'II.Distribution of grant'!$A$6:$E$45,4,FALSE))</f>
        <v/>
      </c>
      <c r="D404" s="11" t="str">
        <f>IF(A404=""," ",VLOOKUP(C404,'Ceiling - Project impl.'!$A$1:$F$202,2,FALSE))</f>
        <v xml:space="preserve"> </v>
      </c>
      <c r="E404" s="6"/>
      <c r="F404" s="6"/>
      <c r="G404" s="6"/>
      <c r="H404" s="12" t="str">
        <f>IF(G404=""," ",VLOOKUP(C404,'Ceiling - Project impl.'!$A$1:$F$202,3,FALSE))</f>
        <v xml:space="preserve"> </v>
      </c>
      <c r="I404" s="13">
        <f t="shared" si="63"/>
        <v>0</v>
      </c>
      <c r="J404" s="14"/>
      <c r="K404" s="6"/>
      <c r="L404" s="12" t="str">
        <f>IF(K404=""," ",VLOOKUP(C404,'Ceiling - Project impl.'!$A$1:$F$202,4,FALSE))</f>
        <v xml:space="preserve"> </v>
      </c>
      <c r="M404" s="13">
        <f t="shared" si="64"/>
        <v>0</v>
      </c>
      <c r="N404" s="14"/>
      <c r="O404" s="6"/>
      <c r="P404" s="12" t="str">
        <f>IF(O404=""," ",VLOOKUP(C404,'Ceiling - Project impl.'!$A$1:$F$202,5,FALSE))</f>
        <v xml:space="preserve"> </v>
      </c>
      <c r="Q404" s="13">
        <f t="shared" si="65"/>
        <v>0</v>
      </c>
      <c r="R404" s="14"/>
      <c r="S404" s="6"/>
      <c r="T404" s="12" t="str">
        <f>IF(S404=""," ",VLOOKUP(C404,'Ceiling - Project impl.'!$A$1:$F$202,6,FALSE))</f>
        <v xml:space="preserve"> </v>
      </c>
      <c r="U404" s="13">
        <f t="shared" si="66"/>
        <v>0</v>
      </c>
      <c r="V404" s="136">
        <f t="shared" si="67"/>
        <v>0</v>
      </c>
      <c r="W404" s="15">
        <f t="shared" si="68"/>
        <v>0</v>
      </c>
      <c r="Y404" s="6">
        <f t="shared" si="69"/>
        <v>0</v>
      </c>
      <c r="Z404" s="163"/>
      <c r="AA404" s="12" t="str">
        <f>IF(G404=""," ",VLOOKUP(C404,'Ceiling - Project impl.'!$A$1:$F$202,3,FALSE))</f>
        <v xml:space="preserve"> </v>
      </c>
      <c r="AB404" s="13">
        <f t="shared" si="70"/>
        <v>0</v>
      </c>
      <c r="AC404" s="182">
        <f t="shared" si="71"/>
        <v>0</v>
      </c>
      <c r="AD404" s="14"/>
      <c r="AE404" s="6">
        <f t="shared" si="72"/>
        <v>0</v>
      </c>
      <c r="AF404" s="163"/>
      <c r="AG404" s="12" t="str">
        <f>IF(K404=""," ",VLOOKUP(C404,'Ceiling - Project impl.'!$A$1:$F$202,4,FALSE))</f>
        <v xml:space="preserve"> </v>
      </c>
      <c r="AH404" s="13">
        <f t="shared" si="73"/>
        <v>0</v>
      </c>
      <c r="AI404" s="182">
        <f t="shared" si="74"/>
        <v>0</v>
      </c>
      <c r="AJ404" s="14"/>
      <c r="AK404" s="6">
        <f t="shared" si="75"/>
        <v>0</v>
      </c>
      <c r="AL404" s="163"/>
      <c r="AM404" s="12" t="str">
        <f>IF(O404=""," ",VLOOKUP(C404,'Ceiling - Project impl.'!$A$1:$F$202,5,FALSE))</f>
        <v xml:space="preserve"> </v>
      </c>
      <c r="AN404" s="13">
        <f t="shared" si="76"/>
        <v>0</v>
      </c>
      <c r="AO404" s="182">
        <f t="shared" si="77"/>
        <v>0</v>
      </c>
      <c r="AP404" s="14"/>
      <c r="AQ404" s="6">
        <f t="shared" si="78"/>
        <v>0</v>
      </c>
      <c r="AR404" s="163"/>
      <c r="AS404" s="12" t="str">
        <f>IF(S404=""," ",VLOOKUP(C404,'Ceiling - Project impl.'!$A$1:$F$202,6,FALSE))</f>
        <v xml:space="preserve"> </v>
      </c>
      <c r="AT404" s="13">
        <f t="shared" si="79"/>
        <v>0</v>
      </c>
      <c r="AU404" s="182">
        <f t="shared" si="80"/>
        <v>0</v>
      </c>
      <c r="AV404" s="136">
        <f t="shared" si="81"/>
        <v>0</v>
      </c>
      <c r="AW404" s="15">
        <f t="shared" si="82"/>
        <v>0</v>
      </c>
      <c r="AX404" s="183">
        <f t="shared" si="83"/>
        <v>0</v>
      </c>
      <c r="AY404" s="388"/>
      <c r="AZ404" s="388"/>
      <c r="BA404" s="388"/>
    </row>
    <row r="405" spans="1:53" x14ac:dyDescent="0.3">
      <c r="A405" s="71"/>
      <c r="B405" s="11" t="str">
        <f>IF(A405="","",VLOOKUP(A405,'II.Distribution of grant'!$A$6:$E$45,2,FALSE))</f>
        <v/>
      </c>
      <c r="C405" s="11" t="str">
        <f>IF(A405="","",VLOOKUP(A405,'II.Distribution of grant'!$A$6:$E$45,4,FALSE))</f>
        <v/>
      </c>
      <c r="D405" s="11" t="str">
        <f>IF(A405=""," ",VLOOKUP(C405,'Ceiling - Project impl.'!$A$1:$F$202,2,FALSE))</f>
        <v xml:space="preserve"> </v>
      </c>
      <c r="E405" s="6"/>
      <c r="F405" s="6"/>
      <c r="G405" s="6"/>
      <c r="H405" s="12" t="str">
        <f>IF(G405=""," ",VLOOKUP(C405,'Ceiling - Project impl.'!$A$1:$F$202,3,FALSE))</f>
        <v xml:space="preserve"> </v>
      </c>
      <c r="I405" s="13">
        <f t="shared" si="63"/>
        <v>0</v>
      </c>
      <c r="J405" s="14"/>
      <c r="K405" s="6"/>
      <c r="L405" s="12" t="str">
        <f>IF(K405=""," ",VLOOKUP(C405,'Ceiling - Project impl.'!$A$1:$F$202,4,FALSE))</f>
        <v xml:space="preserve"> </v>
      </c>
      <c r="M405" s="13">
        <f t="shared" si="64"/>
        <v>0</v>
      </c>
      <c r="N405" s="14"/>
      <c r="O405" s="6"/>
      <c r="P405" s="12" t="str">
        <f>IF(O405=""," ",VLOOKUP(C405,'Ceiling - Project impl.'!$A$1:$F$202,5,FALSE))</f>
        <v xml:space="preserve"> </v>
      </c>
      <c r="Q405" s="13">
        <f t="shared" si="65"/>
        <v>0</v>
      </c>
      <c r="R405" s="14"/>
      <c r="S405" s="6"/>
      <c r="T405" s="12" t="str">
        <f>IF(S405=""," ",VLOOKUP(C405,'Ceiling - Project impl.'!$A$1:$F$202,6,FALSE))</f>
        <v xml:space="preserve"> </v>
      </c>
      <c r="U405" s="13">
        <f t="shared" si="66"/>
        <v>0</v>
      </c>
      <c r="V405" s="136">
        <f t="shared" si="67"/>
        <v>0</v>
      </c>
      <c r="W405" s="15">
        <f t="shared" si="68"/>
        <v>0</v>
      </c>
      <c r="Y405" s="6">
        <f t="shared" si="69"/>
        <v>0</v>
      </c>
      <c r="Z405" s="163"/>
      <c r="AA405" s="12" t="str">
        <f>IF(G405=""," ",VLOOKUP(C405,'Ceiling - Project impl.'!$A$1:$F$202,3,FALSE))</f>
        <v xml:space="preserve"> </v>
      </c>
      <c r="AB405" s="13">
        <f t="shared" si="70"/>
        <v>0</v>
      </c>
      <c r="AC405" s="182">
        <f t="shared" si="71"/>
        <v>0</v>
      </c>
      <c r="AD405" s="14"/>
      <c r="AE405" s="6">
        <f t="shared" si="72"/>
        <v>0</v>
      </c>
      <c r="AF405" s="163"/>
      <c r="AG405" s="12" t="str">
        <f>IF(K405=""," ",VLOOKUP(C405,'Ceiling - Project impl.'!$A$1:$F$202,4,FALSE))</f>
        <v xml:space="preserve"> </v>
      </c>
      <c r="AH405" s="13">
        <f t="shared" si="73"/>
        <v>0</v>
      </c>
      <c r="AI405" s="182">
        <f t="shared" si="74"/>
        <v>0</v>
      </c>
      <c r="AJ405" s="14"/>
      <c r="AK405" s="6">
        <f t="shared" si="75"/>
        <v>0</v>
      </c>
      <c r="AL405" s="163"/>
      <c r="AM405" s="12" t="str">
        <f>IF(O405=""," ",VLOOKUP(C405,'Ceiling - Project impl.'!$A$1:$F$202,5,FALSE))</f>
        <v xml:space="preserve"> </v>
      </c>
      <c r="AN405" s="13">
        <f t="shared" si="76"/>
        <v>0</v>
      </c>
      <c r="AO405" s="182">
        <f t="shared" si="77"/>
        <v>0</v>
      </c>
      <c r="AP405" s="14"/>
      <c r="AQ405" s="6">
        <f t="shared" si="78"/>
        <v>0</v>
      </c>
      <c r="AR405" s="163"/>
      <c r="AS405" s="12" t="str">
        <f>IF(S405=""," ",VLOOKUP(C405,'Ceiling - Project impl.'!$A$1:$F$202,6,FALSE))</f>
        <v xml:space="preserve"> </v>
      </c>
      <c r="AT405" s="13">
        <f t="shared" si="79"/>
        <v>0</v>
      </c>
      <c r="AU405" s="182">
        <f t="shared" si="80"/>
        <v>0</v>
      </c>
      <c r="AV405" s="136">
        <f t="shared" si="81"/>
        <v>0</v>
      </c>
      <c r="AW405" s="15">
        <f t="shared" si="82"/>
        <v>0</v>
      </c>
      <c r="AX405" s="183">
        <f t="shared" si="83"/>
        <v>0</v>
      </c>
      <c r="AY405" s="388"/>
      <c r="AZ405" s="388"/>
      <c r="BA405" s="388"/>
    </row>
    <row r="406" spans="1:53" x14ac:dyDescent="0.3">
      <c r="A406" s="71"/>
      <c r="B406" s="11" t="str">
        <f>IF(A406="","",VLOOKUP(A406,'II.Distribution of grant'!$A$6:$E$45,2,FALSE))</f>
        <v/>
      </c>
      <c r="C406" s="11" t="str">
        <f>IF(A406="","",VLOOKUP(A406,'II.Distribution of grant'!$A$6:$E$45,4,FALSE))</f>
        <v/>
      </c>
      <c r="D406" s="11" t="str">
        <f>IF(A406=""," ",VLOOKUP(C406,'Ceiling - Project impl.'!$A$1:$F$202,2,FALSE))</f>
        <v xml:space="preserve"> </v>
      </c>
      <c r="E406" s="6"/>
      <c r="F406" s="6"/>
      <c r="G406" s="6"/>
      <c r="H406" s="12" t="str">
        <f>IF(G406=""," ",VLOOKUP(C406,'Ceiling - Project impl.'!$A$1:$F$202,3,FALSE))</f>
        <v xml:space="preserve"> </v>
      </c>
      <c r="I406" s="13">
        <f t="shared" si="63"/>
        <v>0</v>
      </c>
      <c r="J406" s="14"/>
      <c r="K406" s="6"/>
      <c r="L406" s="12" t="str">
        <f>IF(K406=""," ",VLOOKUP(C406,'Ceiling - Project impl.'!$A$1:$F$202,4,FALSE))</f>
        <v xml:space="preserve"> </v>
      </c>
      <c r="M406" s="13">
        <f t="shared" si="64"/>
        <v>0</v>
      </c>
      <c r="N406" s="14"/>
      <c r="O406" s="6"/>
      <c r="P406" s="12" t="str">
        <f>IF(O406=""," ",VLOOKUP(C406,'Ceiling - Project impl.'!$A$1:$F$202,5,FALSE))</f>
        <v xml:space="preserve"> </v>
      </c>
      <c r="Q406" s="13">
        <f t="shared" si="65"/>
        <v>0</v>
      </c>
      <c r="R406" s="14"/>
      <c r="S406" s="6"/>
      <c r="T406" s="12" t="str">
        <f>IF(S406=""," ",VLOOKUP(C406,'Ceiling - Project impl.'!$A$1:$F$202,6,FALSE))</f>
        <v xml:space="preserve"> </v>
      </c>
      <c r="U406" s="13">
        <f t="shared" si="66"/>
        <v>0</v>
      </c>
      <c r="V406" s="136">
        <f t="shared" si="67"/>
        <v>0</v>
      </c>
      <c r="W406" s="15">
        <f t="shared" si="68"/>
        <v>0</v>
      </c>
      <c r="Y406" s="6">
        <f t="shared" si="69"/>
        <v>0</v>
      </c>
      <c r="Z406" s="163"/>
      <c r="AA406" s="12" t="str">
        <f>IF(G406=""," ",VLOOKUP(C406,'Ceiling - Project impl.'!$A$1:$F$202,3,FALSE))</f>
        <v xml:space="preserve"> </v>
      </c>
      <c r="AB406" s="13">
        <f t="shared" si="70"/>
        <v>0</v>
      </c>
      <c r="AC406" s="182">
        <f t="shared" si="71"/>
        <v>0</v>
      </c>
      <c r="AD406" s="14"/>
      <c r="AE406" s="6">
        <f t="shared" si="72"/>
        <v>0</v>
      </c>
      <c r="AF406" s="163"/>
      <c r="AG406" s="12" t="str">
        <f>IF(K406=""," ",VLOOKUP(C406,'Ceiling - Project impl.'!$A$1:$F$202,4,FALSE))</f>
        <v xml:space="preserve"> </v>
      </c>
      <c r="AH406" s="13">
        <f t="shared" si="73"/>
        <v>0</v>
      </c>
      <c r="AI406" s="182">
        <f t="shared" si="74"/>
        <v>0</v>
      </c>
      <c r="AJ406" s="14"/>
      <c r="AK406" s="6">
        <f t="shared" si="75"/>
        <v>0</v>
      </c>
      <c r="AL406" s="163"/>
      <c r="AM406" s="12" t="str">
        <f>IF(O406=""," ",VLOOKUP(C406,'Ceiling - Project impl.'!$A$1:$F$202,5,FALSE))</f>
        <v xml:space="preserve"> </v>
      </c>
      <c r="AN406" s="13">
        <f t="shared" si="76"/>
        <v>0</v>
      </c>
      <c r="AO406" s="182">
        <f t="shared" si="77"/>
        <v>0</v>
      </c>
      <c r="AP406" s="14"/>
      <c r="AQ406" s="6">
        <f t="shared" si="78"/>
        <v>0</v>
      </c>
      <c r="AR406" s="163"/>
      <c r="AS406" s="12" t="str">
        <f>IF(S406=""," ",VLOOKUP(C406,'Ceiling - Project impl.'!$A$1:$F$202,6,FALSE))</f>
        <v xml:space="preserve"> </v>
      </c>
      <c r="AT406" s="13">
        <f t="shared" si="79"/>
        <v>0</v>
      </c>
      <c r="AU406" s="182">
        <f t="shared" si="80"/>
        <v>0</v>
      </c>
      <c r="AV406" s="136">
        <f t="shared" si="81"/>
        <v>0</v>
      </c>
      <c r="AW406" s="15">
        <f t="shared" si="82"/>
        <v>0</v>
      </c>
      <c r="AX406" s="183">
        <f t="shared" si="83"/>
        <v>0</v>
      </c>
      <c r="AY406" s="388"/>
      <c r="AZ406" s="388"/>
      <c r="BA406" s="388"/>
    </row>
    <row r="407" spans="1:53" x14ac:dyDescent="0.3">
      <c r="A407" s="71"/>
      <c r="B407" s="11" t="str">
        <f>IF(A407="","",VLOOKUP(A407,'II.Distribution of grant'!$A$6:$E$45,2,FALSE))</f>
        <v/>
      </c>
      <c r="C407" s="11" t="str">
        <f>IF(A407="","",VLOOKUP(A407,'II.Distribution of grant'!$A$6:$E$45,4,FALSE))</f>
        <v/>
      </c>
      <c r="D407" s="11" t="str">
        <f>IF(A407=""," ",VLOOKUP(C407,'Ceiling - Project impl.'!$A$1:$F$202,2,FALSE))</f>
        <v xml:space="preserve"> </v>
      </c>
      <c r="E407" s="6"/>
      <c r="F407" s="6"/>
      <c r="G407" s="6"/>
      <c r="H407" s="12" t="str">
        <f>IF(G407=""," ",VLOOKUP(C407,'Ceiling - Project impl.'!$A$1:$F$202,3,FALSE))</f>
        <v xml:space="preserve"> </v>
      </c>
      <c r="I407" s="13">
        <f t="shared" si="63"/>
        <v>0</v>
      </c>
      <c r="J407" s="14"/>
      <c r="K407" s="6"/>
      <c r="L407" s="12" t="str">
        <f>IF(K407=""," ",VLOOKUP(C407,'Ceiling - Project impl.'!$A$1:$F$202,4,FALSE))</f>
        <v xml:space="preserve"> </v>
      </c>
      <c r="M407" s="13">
        <f t="shared" si="64"/>
        <v>0</v>
      </c>
      <c r="N407" s="14"/>
      <c r="O407" s="6"/>
      <c r="P407" s="12" t="str">
        <f>IF(O407=""," ",VLOOKUP(C407,'Ceiling - Project impl.'!$A$1:$F$202,5,FALSE))</f>
        <v xml:space="preserve"> </v>
      </c>
      <c r="Q407" s="13">
        <f t="shared" si="65"/>
        <v>0</v>
      </c>
      <c r="R407" s="14"/>
      <c r="S407" s="6"/>
      <c r="T407" s="12" t="str">
        <f>IF(S407=""," ",VLOOKUP(C407,'Ceiling - Project impl.'!$A$1:$F$202,6,FALSE))</f>
        <v xml:space="preserve"> </v>
      </c>
      <c r="U407" s="13">
        <f t="shared" si="66"/>
        <v>0</v>
      </c>
      <c r="V407" s="136">
        <f t="shared" si="67"/>
        <v>0</v>
      </c>
      <c r="W407" s="15">
        <f t="shared" si="68"/>
        <v>0</v>
      </c>
      <c r="Y407" s="6">
        <f t="shared" si="69"/>
        <v>0</v>
      </c>
      <c r="Z407" s="163"/>
      <c r="AA407" s="12" t="str">
        <f>IF(G407=""," ",VLOOKUP(C407,'Ceiling - Project impl.'!$A$1:$F$202,3,FALSE))</f>
        <v xml:space="preserve"> </v>
      </c>
      <c r="AB407" s="13">
        <f t="shared" si="70"/>
        <v>0</v>
      </c>
      <c r="AC407" s="182">
        <f t="shared" si="71"/>
        <v>0</v>
      </c>
      <c r="AD407" s="14"/>
      <c r="AE407" s="6">
        <f t="shared" si="72"/>
        <v>0</v>
      </c>
      <c r="AF407" s="163"/>
      <c r="AG407" s="12" t="str">
        <f>IF(K407=""," ",VLOOKUP(C407,'Ceiling - Project impl.'!$A$1:$F$202,4,FALSE))</f>
        <v xml:space="preserve"> </v>
      </c>
      <c r="AH407" s="13">
        <f t="shared" si="73"/>
        <v>0</v>
      </c>
      <c r="AI407" s="182">
        <f t="shared" si="74"/>
        <v>0</v>
      </c>
      <c r="AJ407" s="14"/>
      <c r="AK407" s="6">
        <f t="shared" si="75"/>
        <v>0</v>
      </c>
      <c r="AL407" s="163"/>
      <c r="AM407" s="12" t="str">
        <f>IF(O407=""," ",VLOOKUP(C407,'Ceiling - Project impl.'!$A$1:$F$202,5,FALSE))</f>
        <v xml:space="preserve"> </v>
      </c>
      <c r="AN407" s="13">
        <f t="shared" si="76"/>
        <v>0</v>
      </c>
      <c r="AO407" s="182">
        <f t="shared" si="77"/>
        <v>0</v>
      </c>
      <c r="AP407" s="14"/>
      <c r="AQ407" s="6">
        <f t="shared" si="78"/>
        <v>0</v>
      </c>
      <c r="AR407" s="163"/>
      <c r="AS407" s="12" t="str">
        <f>IF(S407=""," ",VLOOKUP(C407,'Ceiling - Project impl.'!$A$1:$F$202,6,FALSE))</f>
        <v xml:space="preserve"> </v>
      </c>
      <c r="AT407" s="13">
        <f t="shared" si="79"/>
        <v>0</v>
      </c>
      <c r="AU407" s="182">
        <f t="shared" si="80"/>
        <v>0</v>
      </c>
      <c r="AV407" s="136">
        <f t="shared" si="81"/>
        <v>0</v>
      </c>
      <c r="AW407" s="15">
        <f t="shared" si="82"/>
        <v>0</v>
      </c>
      <c r="AX407" s="183">
        <f t="shared" si="83"/>
        <v>0</v>
      </c>
      <c r="AY407" s="388"/>
      <c r="AZ407" s="388"/>
      <c r="BA407" s="388"/>
    </row>
    <row r="408" spans="1:53" x14ac:dyDescent="0.3">
      <c r="A408" s="71"/>
      <c r="B408" s="11" t="str">
        <f>IF(A408="","",VLOOKUP(A408,'II.Distribution of grant'!$A$6:$E$45,2,FALSE))</f>
        <v/>
      </c>
      <c r="C408" s="11" t="str">
        <f>IF(A408="","",VLOOKUP(A408,'II.Distribution of grant'!$A$6:$E$45,4,FALSE))</f>
        <v/>
      </c>
      <c r="D408" s="11" t="str">
        <f>IF(A408=""," ",VLOOKUP(C408,'Ceiling - Project impl.'!$A$1:$F$202,2,FALSE))</f>
        <v xml:space="preserve"> </v>
      </c>
      <c r="E408" s="6"/>
      <c r="F408" s="6"/>
      <c r="G408" s="6"/>
      <c r="H408" s="12" t="str">
        <f>IF(G408=""," ",VLOOKUP(C408,'Ceiling - Project impl.'!$A$1:$F$202,3,FALSE))</f>
        <v xml:space="preserve"> </v>
      </c>
      <c r="I408" s="13">
        <f t="shared" si="63"/>
        <v>0</v>
      </c>
      <c r="J408" s="14"/>
      <c r="K408" s="6"/>
      <c r="L408" s="12" t="str">
        <f>IF(K408=""," ",VLOOKUP(C408,'Ceiling - Project impl.'!$A$1:$F$202,4,FALSE))</f>
        <v xml:space="preserve"> </v>
      </c>
      <c r="M408" s="13">
        <f t="shared" si="64"/>
        <v>0</v>
      </c>
      <c r="N408" s="14"/>
      <c r="O408" s="6"/>
      <c r="P408" s="12" t="str">
        <f>IF(O408=""," ",VLOOKUP(C408,'Ceiling - Project impl.'!$A$1:$F$202,5,FALSE))</f>
        <v xml:space="preserve"> </v>
      </c>
      <c r="Q408" s="13">
        <f t="shared" si="65"/>
        <v>0</v>
      </c>
      <c r="R408" s="14"/>
      <c r="S408" s="6"/>
      <c r="T408" s="12" t="str">
        <f>IF(S408=""," ",VLOOKUP(C408,'Ceiling - Project impl.'!$A$1:$F$202,6,FALSE))</f>
        <v xml:space="preserve"> </v>
      </c>
      <c r="U408" s="13">
        <f t="shared" si="66"/>
        <v>0</v>
      </c>
      <c r="V408" s="136">
        <f t="shared" si="67"/>
        <v>0</v>
      </c>
      <c r="W408" s="15">
        <f t="shared" si="68"/>
        <v>0</v>
      </c>
      <c r="Y408" s="6">
        <f t="shared" si="69"/>
        <v>0</v>
      </c>
      <c r="Z408" s="163"/>
      <c r="AA408" s="12" t="str">
        <f>IF(G408=""," ",VLOOKUP(C408,'Ceiling - Project impl.'!$A$1:$F$202,3,FALSE))</f>
        <v xml:space="preserve"> </v>
      </c>
      <c r="AB408" s="13">
        <f t="shared" si="70"/>
        <v>0</v>
      </c>
      <c r="AC408" s="182">
        <f t="shared" si="71"/>
        <v>0</v>
      </c>
      <c r="AD408" s="14"/>
      <c r="AE408" s="6">
        <f t="shared" si="72"/>
        <v>0</v>
      </c>
      <c r="AF408" s="163"/>
      <c r="AG408" s="12" t="str">
        <f>IF(K408=""," ",VLOOKUP(C408,'Ceiling - Project impl.'!$A$1:$F$202,4,FALSE))</f>
        <v xml:space="preserve"> </v>
      </c>
      <c r="AH408" s="13">
        <f t="shared" si="73"/>
        <v>0</v>
      </c>
      <c r="AI408" s="182">
        <f t="shared" si="74"/>
        <v>0</v>
      </c>
      <c r="AJ408" s="14"/>
      <c r="AK408" s="6">
        <f t="shared" si="75"/>
        <v>0</v>
      </c>
      <c r="AL408" s="163"/>
      <c r="AM408" s="12" t="str">
        <f>IF(O408=""," ",VLOOKUP(C408,'Ceiling - Project impl.'!$A$1:$F$202,5,FALSE))</f>
        <v xml:space="preserve"> </v>
      </c>
      <c r="AN408" s="13">
        <f t="shared" si="76"/>
        <v>0</v>
      </c>
      <c r="AO408" s="182">
        <f t="shared" si="77"/>
        <v>0</v>
      </c>
      <c r="AP408" s="14"/>
      <c r="AQ408" s="6">
        <f t="shared" si="78"/>
        <v>0</v>
      </c>
      <c r="AR408" s="163"/>
      <c r="AS408" s="12" t="str">
        <f>IF(S408=""," ",VLOOKUP(C408,'Ceiling - Project impl.'!$A$1:$F$202,6,FALSE))</f>
        <v xml:space="preserve"> </v>
      </c>
      <c r="AT408" s="13">
        <f t="shared" si="79"/>
        <v>0</v>
      </c>
      <c r="AU408" s="182">
        <f t="shared" si="80"/>
        <v>0</v>
      </c>
      <c r="AV408" s="136">
        <f t="shared" si="81"/>
        <v>0</v>
      </c>
      <c r="AW408" s="15">
        <f t="shared" si="82"/>
        <v>0</v>
      </c>
      <c r="AX408" s="183">
        <f t="shared" si="83"/>
        <v>0</v>
      </c>
      <c r="AY408" s="388"/>
      <c r="AZ408" s="388"/>
      <c r="BA408" s="388"/>
    </row>
    <row r="409" spans="1:53" x14ac:dyDescent="0.3">
      <c r="A409" s="71"/>
      <c r="B409" s="11" t="str">
        <f>IF(A409="","",VLOOKUP(A409,'II.Distribution of grant'!$A$6:$E$45,2,FALSE))</f>
        <v/>
      </c>
      <c r="C409" s="11" t="str">
        <f>IF(A409="","",VLOOKUP(A409,'II.Distribution of grant'!$A$6:$E$45,4,FALSE))</f>
        <v/>
      </c>
      <c r="D409" s="11" t="str">
        <f>IF(A409=""," ",VLOOKUP(C409,'Ceiling - Project impl.'!$A$1:$F$202,2,FALSE))</f>
        <v xml:space="preserve"> </v>
      </c>
      <c r="E409" s="6"/>
      <c r="F409" s="6"/>
      <c r="G409" s="6"/>
      <c r="H409" s="12" t="str">
        <f>IF(G409=""," ",VLOOKUP(C409,'Ceiling - Project impl.'!$A$1:$F$202,3,FALSE))</f>
        <v xml:space="preserve"> </v>
      </c>
      <c r="I409" s="13">
        <f t="shared" si="63"/>
        <v>0</v>
      </c>
      <c r="J409" s="14"/>
      <c r="K409" s="6"/>
      <c r="L409" s="12" t="str">
        <f>IF(K409=""," ",VLOOKUP(C409,'Ceiling - Project impl.'!$A$1:$F$202,4,FALSE))</f>
        <v xml:space="preserve"> </v>
      </c>
      <c r="M409" s="13">
        <f t="shared" si="64"/>
        <v>0</v>
      </c>
      <c r="N409" s="14"/>
      <c r="O409" s="6"/>
      <c r="P409" s="12" t="str">
        <f>IF(O409=""," ",VLOOKUP(C409,'Ceiling - Project impl.'!$A$1:$F$202,5,FALSE))</f>
        <v xml:space="preserve"> </v>
      </c>
      <c r="Q409" s="13">
        <f t="shared" si="65"/>
        <v>0</v>
      </c>
      <c r="R409" s="14"/>
      <c r="S409" s="6"/>
      <c r="T409" s="12" t="str">
        <f>IF(S409=""," ",VLOOKUP(C409,'Ceiling - Project impl.'!$A$1:$F$202,6,FALSE))</f>
        <v xml:space="preserve"> </v>
      </c>
      <c r="U409" s="13">
        <f t="shared" si="66"/>
        <v>0</v>
      </c>
      <c r="V409" s="136">
        <f t="shared" si="67"/>
        <v>0</v>
      </c>
      <c r="W409" s="15">
        <f t="shared" si="68"/>
        <v>0</v>
      </c>
      <c r="Y409" s="6">
        <f t="shared" si="69"/>
        <v>0</v>
      </c>
      <c r="Z409" s="163"/>
      <c r="AA409" s="12" t="str">
        <f>IF(G409=""," ",VLOOKUP(C409,'Ceiling - Project impl.'!$A$1:$F$202,3,FALSE))</f>
        <v xml:space="preserve"> </v>
      </c>
      <c r="AB409" s="13">
        <f t="shared" si="70"/>
        <v>0</v>
      </c>
      <c r="AC409" s="182">
        <f t="shared" si="71"/>
        <v>0</v>
      </c>
      <c r="AD409" s="14"/>
      <c r="AE409" s="6">
        <f t="shared" si="72"/>
        <v>0</v>
      </c>
      <c r="AF409" s="163"/>
      <c r="AG409" s="12" t="str">
        <f>IF(K409=""," ",VLOOKUP(C409,'Ceiling - Project impl.'!$A$1:$F$202,4,FALSE))</f>
        <v xml:space="preserve"> </v>
      </c>
      <c r="AH409" s="13">
        <f t="shared" si="73"/>
        <v>0</v>
      </c>
      <c r="AI409" s="182">
        <f t="shared" si="74"/>
        <v>0</v>
      </c>
      <c r="AJ409" s="14"/>
      <c r="AK409" s="6">
        <f t="shared" si="75"/>
        <v>0</v>
      </c>
      <c r="AL409" s="163"/>
      <c r="AM409" s="12" t="str">
        <f>IF(O409=""," ",VLOOKUP(C409,'Ceiling - Project impl.'!$A$1:$F$202,5,FALSE))</f>
        <v xml:space="preserve"> </v>
      </c>
      <c r="AN409" s="13">
        <f t="shared" si="76"/>
        <v>0</v>
      </c>
      <c r="AO409" s="182">
        <f t="shared" si="77"/>
        <v>0</v>
      </c>
      <c r="AP409" s="14"/>
      <c r="AQ409" s="6">
        <f t="shared" si="78"/>
        <v>0</v>
      </c>
      <c r="AR409" s="163"/>
      <c r="AS409" s="12" t="str">
        <f>IF(S409=""," ",VLOOKUP(C409,'Ceiling - Project impl.'!$A$1:$F$202,6,FALSE))</f>
        <v xml:space="preserve"> </v>
      </c>
      <c r="AT409" s="13">
        <f t="shared" si="79"/>
        <v>0</v>
      </c>
      <c r="AU409" s="182">
        <f t="shared" si="80"/>
        <v>0</v>
      </c>
      <c r="AV409" s="136">
        <f t="shared" si="81"/>
        <v>0</v>
      </c>
      <c r="AW409" s="15">
        <f t="shared" si="82"/>
        <v>0</v>
      </c>
      <c r="AX409" s="183">
        <f t="shared" si="83"/>
        <v>0</v>
      </c>
      <c r="AY409" s="388"/>
      <c r="AZ409" s="388"/>
      <c r="BA409" s="388"/>
    </row>
    <row r="410" spans="1:53" x14ac:dyDescent="0.3">
      <c r="A410" s="71"/>
      <c r="B410" s="11" t="str">
        <f>IF(A410="","",VLOOKUP(A410,'II.Distribution of grant'!$A$6:$E$45,2,FALSE))</f>
        <v/>
      </c>
      <c r="C410" s="11" t="str">
        <f>IF(A410="","",VLOOKUP(A410,'II.Distribution of grant'!$A$6:$E$45,4,FALSE))</f>
        <v/>
      </c>
      <c r="D410" s="11" t="str">
        <f>IF(A410=""," ",VLOOKUP(C410,'Ceiling - Project impl.'!$A$1:$F$202,2,FALSE))</f>
        <v xml:space="preserve"> </v>
      </c>
      <c r="E410" s="6"/>
      <c r="F410" s="6"/>
      <c r="G410" s="6"/>
      <c r="H410" s="12" t="str">
        <f>IF(G410=""," ",VLOOKUP(C410,'Ceiling - Project impl.'!$A$1:$F$202,3,FALSE))</f>
        <v xml:space="preserve"> </v>
      </c>
      <c r="I410" s="13">
        <f t="shared" si="63"/>
        <v>0</v>
      </c>
      <c r="J410" s="14"/>
      <c r="K410" s="6"/>
      <c r="L410" s="12" t="str">
        <f>IF(K410=""," ",VLOOKUP(C410,'Ceiling - Project impl.'!$A$1:$F$202,4,FALSE))</f>
        <v xml:space="preserve"> </v>
      </c>
      <c r="M410" s="13">
        <f t="shared" si="64"/>
        <v>0</v>
      </c>
      <c r="N410" s="14"/>
      <c r="O410" s="6"/>
      <c r="P410" s="12" t="str">
        <f>IF(O410=""," ",VLOOKUP(C410,'Ceiling - Project impl.'!$A$1:$F$202,5,FALSE))</f>
        <v xml:space="preserve"> </v>
      </c>
      <c r="Q410" s="13">
        <f t="shared" si="65"/>
        <v>0</v>
      </c>
      <c r="R410" s="14"/>
      <c r="S410" s="6"/>
      <c r="T410" s="12" t="str">
        <f>IF(S410=""," ",VLOOKUP(C410,'Ceiling - Project impl.'!$A$1:$F$202,6,FALSE))</f>
        <v xml:space="preserve"> </v>
      </c>
      <c r="U410" s="13">
        <f t="shared" si="66"/>
        <v>0</v>
      </c>
      <c r="V410" s="136">
        <f t="shared" si="67"/>
        <v>0</v>
      </c>
      <c r="W410" s="15">
        <f t="shared" si="68"/>
        <v>0</v>
      </c>
      <c r="Y410" s="6">
        <f t="shared" si="69"/>
        <v>0</v>
      </c>
      <c r="Z410" s="163"/>
      <c r="AA410" s="12" t="str">
        <f>IF(G410=""," ",VLOOKUP(C410,'Ceiling - Project impl.'!$A$1:$F$202,3,FALSE))</f>
        <v xml:space="preserve"> </v>
      </c>
      <c r="AB410" s="13">
        <f t="shared" si="70"/>
        <v>0</v>
      </c>
      <c r="AC410" s="182">
        <f t="shared" si="71"/>
        <v>0</v>
      </c>
      <c r="AD410" s="14"/>
      <c r="AE410" s="6">
        <f t="shared" si="72"/>
        <v>0</v>
      </c>
      <c r="AF410" s="163"/>
      <c r="AG410" s="12" t="str">
        <f>IF(K410=""," ",VLOOKUP(C410,'Ceiling - Project impl.'!$A$1:$F$202,4,FALSE))</f>
        <v xml:space="preserve"> </v>
      </c>
      <c r="AH410" s="13">
        <f t="shared" si="73"/>
        <v>0</v>
      </c>
      <c r="AI410" s="182">
        <f t="shared" si="74"/>
        <v>0</v>
      </c>
      <c r="AJ410" s="14"/>
      <c r="AK410" s="6">
        <f t="shared" si="75"/>
        <v>0</v>
      </c>
      <c r="AL410" s="163"/>
      <c r="AM410" s="12" t="str">
        <f>IF(O410=""," ",VLOOKUP(C410,'Ceiling - Project impl.'!$A$1:$F$202,5,FALSE))</f>
        <v xml:space="preserve"> </v>
      </c>
      <c r="AN410" s="13">
        <f t="shared" si="76"/>
        <v>0</v>
      </c>
      <c r="AO410" s="182">
        <f t="shared" si="77"/>
        <v>0</v>
      </c>
      <c r="AP410" s="14"/>
      <c r="AQ410" s="6">
        <f t="shared" si="78"/>
        <v>0</v>
      </c>
      <c r="AR410" s="163"/>
      <c r="AS410" s="12" t="str">
        <f>IF(S410=""," ",VLOOKUP(C410,'Ceiling - Project impl.'!$A$1:$F$202,6,FALSE))</f>
        <v xml:space="preserve"> </v>
      </c>
      <c r="AT410" s="13">
        <f t="shared" si="79"/>
        <v>0</v>
      </c>
      <c r="AU410" s="182">
        <f t="shared" si="80"/>
        <v>0</v>
      </c>
      <c r="AV410" s="136">
        <f t="shared" si="81"/>
        <v>0</v>
      </c>
      <c r="AW410" s="15">
        <f t="shared" si="82"/>
        <v>0</v>
      </c>
      <c r="AX410" s="183">
        <f t="shared" si="83"/>
        <v>0</v>
      </c>
      <c r="AY410" s="388"/>
      <c r="AZ410" s="388"/>
      <c r="BA410" s="388"/>
    </row>
    <row r="411" spans="1:53" x14ac:dyDescent="0.3">
      <c r="A411" s="71"/>
      <c r="B411" s="11" t="str">
        <f>IF(A411="","",VLOOKUP(A411,'II.Distribution of grant'!$A$6:$E$45,2,FALSE))</f>
        <v/>
      </c>
      <c r="C411" s="11" t="str">
        <f>IF(A411="","",VLOOKUP(A411,'II.Distribution of grant'!$A$6:$E$45,4,FALSE))</f>
        <v/>
      </c>
      <c r="D411" s="11" t="str">
        <f>IF(A411=""," ",VLOOKUP(C411,'Ceiling - Project impl.'!$A$1:$F$202,2,FALSE))</f>
        <v xml:space="preserve"> </v>
      </c>
      <c r="E411" s="6"/>
      <c r="F411" s="6"/>
      <c r="G411" s="6"/>
      <c r="H411" s="12" t="str">
        <f>IF(G411=""," ",VLOOKUP(C411,'Ceiling - Project impl.'!$A$1:$F$202,3,FALSE))</f>
        <v xml:space="preserve"> </v>
      </c>
      <c r="I411" s="13">
        <f t="shared" si="63"/>
        <v>0</v>
      </c>
      <c r="J411" s="14"/>
      <c r="K411" s="6"/>
      <c r="L411" s="12" t="str">
        <f>IF(K411=""," ",VLOOKUP(C411,'Ceiling - Project impl.'!$A$1:$F$202,4,FALSE))</f>
        <v xml:space="preserve"> </v>
      </c>
      <c r="M411" s="13">
        <f t="shared" si="64"/>
        <v>0</v>
      </c>
      <c r="N411" s="14"/>
      <c r="O411" s="6"/>
      <c r="P411" s="12" t="str">
        <f>IF(O411=""," ",VLOOKUP(C411,'Ceiling - Project impl.'!$A$1:$F$202,5,FALSE))</f>
        <v xml:space="preserve"> </v>
      </c>
      <c r="Q411" s="13">
        <f t="shared" si="65"/>
        <v>0</v>
      </c>
      <c r="R411" s="14"/>
      <c r="S411" s="6"/>
      <c r="T411" s="12" t="str">
        <f>IF(S411=""," ",VLOOKUP(C411,'Ceiling - Project impl.'!$A$1:$F$202,6,FALSE))</f>
        <v xml:space="preserve"> </v>
      </c>
      <c r="U411" s="13">
        <f t="shared" si="66"/>
        <v>0</v>
      </c>
      <c r="V411" s="136">
        <f t="shared" si="67"/>
        <v>0</v>
      </c>
      <c r="W411" s="15">
        <f t="shared" si="68"/>
        <v>0</v>
      </c>
      <c r="Y411" s="6">
        <f t="shared" si="69"/>
        <v>0</v>
      </c>
      <c r="Z411" s="163"/>
      <c r="AA411" s="12" t="str">
        <f>IF(G411=""," ",VLOOKUP(C411,'Ceiling - Project impl.'!$A$1:$F$202,3,FALSE))</f>
        <v xml:space="preserve"> </v>
      </c>
      <c r="AB411" s="13">
        <f t="shared" si="70"/>
        <v>0</v>
      </c>
      <c r="AC411" s="182">
        <f t="shared" si="71"/>
        <v>0</v>
      </c>
      <c r="AD411" s="14"/>
      <c r="AE411" s="6">
        <f t="shared" si="72"/>
        <v>0</v>
      </c>
      <c r="AF411" s="163"/>
      <c r="AG411" s="12" t="str">
        <f>IF(K411=""," ",VLOOKUP(C411,'Ceiling - Project impl.'!$A$1:$F$202,4,FALSE))</f>
        <v xml:space="preserve"> </v>
      </c>
      <c r="AH411" s="13">
        <f t="shared" si="73"/>
        <v>0</v>
      </c>
      <c r="AI411" s="182">
        <f t="shared" si="74"/>
        <v>0</v>
      </c>
      <c r="AJ411" s="14"/>
      <c r="AK411" s="6">
        <f t="shared" si="75"/>
        <v>0</v>
      </c>
      <c r="AL411" s="163"/>
      <c r="AM411" s="12" t="str">
        <f>IF(O411=""," ",VLOOKUP(C411,'Ceiling - Project impl.'!$A$1:$F$202,5,FALSE))</f>
        <v xml:space="preserve"> </v>
      </c>
      <c r="AN411" s="13">
        <f t="shared" si="76"/>
        <v>0</v>
      </c>
      <c r="AO411" s="182">
        <f t="shared" si="77"/>
        <v>0</v>
      </c>
      <c r="AP411" s="14"/>
      <c r="AQ411" s="6">
        <f t="shared" si="78"/>
        <v>0</v>
      </c>
      <c r="AR411" s="163"/>
      <c r="AS411" s="12" t="str">
        <f>IF(S411=""," ",VLOOKUP(C411,'Ceiling - Project impl.'!$A$1:$F$202,6,FALSE))</f>
        <v xml:space="preserve"> </v>
      </c>
      <c r="AT411" s="13">
        <f t="shared" si="79"/>
        <v>0</v>
      </c>
      <c r="AU411" s="182">
        <f t="shared" si="80"/>
        <v>0</v>
      </c>
      <c r="AV411" s="136">
        <f t="shared" si="81"/>
        <v>0</v>
      </c>
      <c r="AW411" s="15">
        <f t="shared" si="82"/>
        <v>0</v>
      </c>
      <c r="AX411" s="183">
        <f t="shared" si="83"/>
        <v>0</v>
      </c>
      <c r="AY411" s="388"/>
      <c r="AZ411" s="388"/>
      <c r="BA411" s="388"/>
    </row>
    <row r="412" spans="1:53" x14ac:dyDescent="0.3">
      <c r="A412" s="71"/>
      <c r="B412" s="11" t="str">
        <f>IF(A412="","",VLOOKUP(A412,'II.Distribution of grant'!$A$6:$E$45,2,FALSE))</f>
        <v/>
      </c>
      <c r="C412" s="11" t="str">
        <f>IF(A412="","",VLOOKUP(A412,'II.Distribution of grant'!$A$6:$E$45,4,FALSE))</f>
        <v/>
      </c>
      <c r="D412" s="11" t="str">
        <f>IF(A412=""," ",VLOOKUP(C412,'Ceiling - Project impl.'!$A$1:$F$202,2,FALSE))</f>
        <v xml:space="preserve"> </v>
      </c>
      <c r="E412" s="6"/>
      <c r="F412" s="6"/>
      <c r="G412" s="6"/>
      <c r="H412" s="12" t="str">
        <f>IF(G412=""," ",VLOOKUP(C412,'Ceiling - Project impl.'!$A$1:$F$202,3,FALSE))</f>
        <v xml:space="preserve"> </v>
      </c>
      <c r="I412" s="13">
        <f t="shared" si="63"/>
        <v>0</v>
      </c>
      <c r="J412" s="14"/>
      <c r="K412" s="6"/>
      <c r="L412" s="12" t="str">
        <f>IF(K412=""," ",VLOOKUP(C412,'Ceiling - Project impl.'!$A$1:$F$202,4,FALSE))</f>
        <v xml:space="preserve"> </v>
      </c>
      <c r="M412" s="13">
        <f t="shared" si="64"/>
        <v>0</v>
      </c>
      <c r="N412" s="14"/>
      <c r="O412" s="6"/>
      <c r="P412" s="12" t="str">
        <f>IF(O412=""," ",VLOOKUP(C412,'Ceiling - Project impl.'!$A$1:$F$202,5,FALSE))</f>
        <v xml:space="preserve"> </v>
      </c>
      <c r="Q412" s="13">
        <f t="shared" si="65"/>
        <v>0</v>
      </c>
      <c r="R412" s="14"/>
      <c r="S412" s="6"/>
      <c r="T412" s="12" t="str">
        <f>IF(S412=""," ",VLOOKUP(C412,'Ceiling - Project impl.'!$A$1:$F$202,6,FALSE))</f>
        <v xml:space="preserve"> </v>
      </c>
      <c r="U412" s="13">
        <f t="shared" si="66"/>
        <v>0</v>
      </c>
      <c r="V412" s="136">
        <f t="shared" si="67"/>
        <v>0</v>
      </c>
      <c r="W412" s="15">
        <f t="shared" si="68"/>
        <v>0</v>
      </c>
      <c r="Y412" s="6">
        <f t="shared" si="69"/>
        <v>0</v>
      </c>
      <c r="Z412" s="163"/>
      <c r="AA412" s="12" t="str">
        <f>IF(G412=""," ",VLOOKUP(C412,'Ceiling - Project impl.'!$A$1:$F$202,3,FALSE))</f>
        <v xml:space="preserve"> </v>
      </c>
      <c r="AB412" s="13">
        <f t="shared" si="70"/>
        <v>0</v>
      </c>
      <c r="AC412" s="182">
        <f t="shared" si="71"/>
        <v>0</v>
      </c>
      <c r="AD412" s="14"/>
      <c r="AE412" s="6">
        <f t="shared" si="72"/>
        <v>0</v>
      </c>
      <c r="AF412" s="163"/>
      <c r="AG412" s="12" t="str">
        <f>IF(K412=""," ",VLOOKUP(C412,'Ceiling - Project impl.'!$A$1:$F$202,4,FALSE))</f>
        <v xml:space="preserve"> </v>
      </c>
      <c r="AH412" s="13">
        <f t="shared" si="73"/>
        <v>0</v>
      </c>
      <c r="AI412" s="182">
        <f t="shared" si="74"/>
        <v>0</v>
      </c>
      <c r="AJ412" s="14"/>
      <c r="AK412" s="6">
        <f t="shared" si="75"/>
        <v>0</v>
      </c>
      <c r="AL412" s="163"/>
      <c r="AM412" s="12" t="str">
        <f>IF(O412=""," ",VLOOKUP(C412,'Ceiling - Project impl.'!$A$1:$F$202,5,FALSE))</f>
        <v xml:space="preserve"> </v>
      </c>
      <c r="AN412" s="13">
        <f t="shared" si="76"/>
        <v>0</v>
      </c>
      <c r="AO412" s="182">
        <f t="shared" si="77"/>
        <v>0</v>
      </c>
      <c r="AP412" s="14"/>
      <c r="AQ412" s="6">
        <f t="shared" si="78"/>
        <v>0</v>
      </c>
      <c r="AR412" s="163"/>
      <c r="AS412" s="12" t="str">
        <f>IF(S412=""," ",VLOOKUP(C412,'Ceiling - Project impl.'!$A$1:$F$202,6,FALSE))</f>
        <v xml:space="preserve"> </v>
      </c>
      <c r="AT412" s="13">
        <f t="shared" si="79"/>
        <v>0</v>
      </c>
      <c r="AU412" s="182">
        <f t="shared" si="80"/>
        <v>0</v>
      </c>
      <c r="AV412" s="136">
        <f t="shared" si="81"/>
        <v>0</v>
      </c>
      <c r="AW412" s="15">
        <f t="shared" si="82"/>
        <v>0</v>
      </c>
      <c r="AX412" s="183">
        <f t="shared" si="83"/>
        <v>0</v>
      </c>
      <c r="AY412" s="388"/>
      <c r="AZ412" s="388"/>
      <c r="BA412" s="388"/>
    </row>
    <row r="413" spans="1:53" x14ac:dyDescent="0.3">
      <c r="A413" s="71"/>
      <c r="B413" s="11" t="str">
        <f>IF(A413="","",VLOOKUP(A413,'II.Distribution of grant'!$A$6:$E$45,2,FALSE))</f>
        <v/>
      </c>
      <c r="C413" s="11" t="str">
        <f>IF(A413="","",VLOOKUP(A413,'II.Distribution of grant'!$A$6:$E$45,4,FALSE))</f>
        <v/>
      </c>
      <c r="D413" s="11" t="str">
        <f>IF(A413=""," ",VLOOKUP(C413,'Ceiling - Project impl.'!$A$1:$F$202,2,FALSE))</f>
        <v xml:space="preserve"> </v>
      </c>
      <c r="E413" s="6"/>
      <c r="F413" s="6"/>
      <c r="G413" s="6"/>
      <c r="H413" s="12" t="str">
        <f>IF(G413=""," ",VLOOKUP(C413,'Ceiling - Project impl.'!$A$1:$F$202,3,FALSE))</f>
        <v xml:space="preserve"> </v>
      </c>
      <c r="I413" s="13">
        <f t="shared" si="63"/>
        <v>0</v>
      </c>
      <c r="J413" s="14"/>
      <c r="K413" s="6"/>
      <c r="L413" s="12" t="str">
        <f>IF(K413=""," ",VLOOKUP(C413,'Ceiling - Project impl.'!$A$1:$F$202,4,FALSE))</f>
        <v xml:space="preserve"> </v>
      </c>
      <c r="M413" s="13">
        <f t="shared" si="64"/>
        <v>0</v>
      </c>
      <c r="N413" s="14"/>
      <c r="O413" s="6"/>
      <c r="P413" s="12" t="str">
        <f>IF(O413=""," ",VLOOKUP(C413,'Ceiling - Project impl.'!$A$1:$F$202,5,FALSE))</f>
        <v xml:space="preserve"> </v>
      </c>
      <c r="Q413" s="13">
        <f t="shared" si="65"/>
        <v>0</v>
      </c>
      <c r="R413" s="14"/>
      <c r="S413" s="6"/>
      <c r="T413" s="12" t="str">
        <f>IF(S413=""," ",VLOOKUP(C413,'Ceiling - Project impl.'!$A$1:$F$202,6,FALSE))</f>
        <v xml:space="preserve"> </v>
      </c>
      <c r="U413" s="13">
        <f t="shared" si="66"/>
        <v>0</v>
      </c>
      <c r="V413" s="136">
        <f t="shared" si="67"/>
        <v>0</v>
      </c>
      <c r="W413" s="15">
        <f t="shared" si="68"/>
        <v>0</v>
      </c>
      <c r="Y413" s="6">
        <f t="shared" si="69"/>
        <v>0</v>
      </c>
      <c r="Z413" s="163"/>
      <c r="AA413" s="12" t="str">
        <f>IF(G413=""," ",VLOOKUP(C413,'Ceiling - Project impl.'!$A$1:$F$202,3,FALSE))</f>
        <v xml:space="preserve"> </v>
      </c>
      <c r="AB413" s="13">
        <f t="shared" si="70"/>
        <v>0</v>
      </c>
      <c r="AC413" s="182">
        <f t="shared" si="71"/>
        <v>0</v>
      </c>
      <c r="AD413" s="14"/>
      <c r="AE413" s="6">
        <f t="shared" si="72"/>
        <v>0</v>
      </c>
      <c r="AF413" s="163"/>
      <c r="AG413" s="12" t="str">
        <f>IF(K413=""," ",VLOOKUP(C413,'Ceiling - Project impl.'!$A$1:$F$202,4,FALSE))</f>
        <v xml:space="preserve"> </v>
      </c>
      <c r="AH413" s="13">
        <f t="shared" si="73"/>
        <v>0</v>
      </c>
      <c r="AI413" s="182">
        <f t="shared" si="74"/>
        <v>0</v>
      </c>
      <c r="AJ413" s="14"/>
      <c r="AK413" s="6">
        <f t="shared" si="75"/>
        <v>0</v>
      </c>
      <c r="AL413" s="163"/>
      <c r="AM413" s="12" t="str">
        <f>IF(O413=""," ",VLOOKUP(C413,'Ceiling - Project impl.'!$A$1:$F$202,5,FALSE))</f>
        <v xml:space="preserve"> </v>
      </c>
      <c r="AN413" s="13">
        <f t="shared" si="76"/>
        <v>0</v>
      </c>
      <c r="AO413" s="182">
        <f t="shared" si="77"/>
        <v>0</v>
      </c>
      <c r="AP413" s="14"/>
      <c r="AQ413" s="6">
        <f t="shared" si="78"/>
        <v>0</v>
      </c>
      <c r="AR413" s="163"/>
      <c r="AS413" s="12" t="str">
        <f>IF(S413=""," ",VLOOKUP(C413,'Ceiling - Project impl.'!$A$1:$F$202,6,FALSE))</f>
        <v xml:space="preserve"> </v>
      </c>
      <c r="AT413" s="13">
        <f t="shared" si="79"/>
        <v>0</v>
      </c>
      <c r="AU413" s="182">
        <f t="shared" si="80"/>
        <v>0</v>
      </c>
      <c r="AV413" s="136">
        <f t="shared" si="81"/>
        <v>0</v>
      </c>
      <c r="AW413" s="15">
        <f t="shared" si="82"/>
        <v>0</v>
      </c>
      <c r="AX413" s="183">
        <f t="shared" si="83"/>
        <v>0</v>
      </c>
      <c r="AY413" s="388"/>
      <c r="AZ413" s="388"/>
      <c r="BA413" s="388"/>
    </row>
    <row r="414" spans="1:53" x14ac:dyDescent="0.3">
      <c r="A414" s="71"/>
      <c r="B414" s="11" t="str">
        <f>IF(A414="","",VLOOKUP(A414,'II.Distribution of grant'!$A$6:$E$45,2,FALSE))</f>
        <v/>
      </c>
      <c r="C414" s="11" t="str">
        <f>IF(A414="","",VLOOKUP(A414,'II.Distribution of grant'!$A$6:$E$45,4,FALSE))</f>
        <v/>
      </c>
      <c r="D414" s="11" t="str">
        <f>IF(A414=""," ",VLOOKUP(C414,'Ceiling - Project impl.'!$A$1:$F$202,2,FALSE))</f>
        <v xml:space="preserve"> </v>
      </c>
      <c r="E414" s="6"/>
      <c r="F414" s="6"/>
      <c r="G414" s="6"/>
      <c r="H414" s="12" t="str">
        <f>IF(G414=""," ",VLOOKUP(C414,'Ceiling - Project impl.'!$A$1:$F$202,3,FALSE))</f>
        <v xml:space="preserve"> </v>
      </c>
      <c r="I414" s="13">
        <f t="shared" si="63"/>
        <v>0</v>
      </c>
      <c r="J414" s="14"/>
      <c r="K414" s="6"/>
      <c r="L414" s="12" t="str">
        <f>IF(K414=""," ",VLOOKUP(C414,'Ceiling - Project impl.'!$A$1:$F$202,4,FALSE))</f>
        <v xml:space="preserve"> </v>
      </c>
      <c r="M414" s="13">
        <f t="shared" si="64"/>
        <v>0</v>
      </c>
      <c r="N414" s="14"/>
      <c r="O414" s="6"/>
      <c r="P414" s="12" t="str">
        <f>IF(O414=""," ",VLOOKUP(C414,'Ceiling - Project impl.'!$A$1:$F$202,5,FALSE))</f>
        <v xml:space="preserve"> </v>
      </c>
      <c r="Q414" s="13">
        <f t="shared" si="65"/>
        <v>0</v>
      </c>
      <c r="R414" s="14"/>
      <c r="S414" s="6"/>
      <c r="T414" s="12" t="str">
        <f>IF(S414=""," ",VLOOKUP(C414,'Ceiling - Project impl.'!$A$1:$F$202,6,FALSE))</f>
        <v xml:space="preserve"> </v>
      </c>
      <c r="U414" s="13">
        <f t="shared" si="66"/>
        <v>0</v>
      </c>
      <c r="V414" s="136">
        <f t="shared" si="67"/>
        <v>0</v>
      </c>
      <c r="W414" s="15">
        <f t="shared" si="68"/>
        <v>0</v>
      </c>
      <c r="Y414" s="6">
        <f t="shared" si="69"/>
        <v>0</v>
      </c>
      <c r="Z414" s="163"/>
      <c r="AA414" s="12" t="str">
        <f>IF(G414=""," ",VLOOKUP(C414,'Ceiling - Project impl.'!$A$1:$F$202,3,FALSE))</f>
        <v xml:space="preserve"> </v>
      </c>
      <c r="AB414" s="13">
        <f t="shared" si="70"/>
        <v>0</v>
      </c>
      <c r="AC414" s="182">
        <f t="shared" si="71"/>
        <v>0</v>
      </c>
      <c r="AD414" s="14"/>
      <c r="AE414" s="6">
        <f t="shared" si="72"/>
        <v>0</v>
      </c>
      <c r="AF414" s="163"/>
      <c r="AG414" s="12" t="str">
        <f>IF(K414=""," ",VLOOKUP(C414,'Ceiling - Project impl.'!$A$1:$F$202,4,FALSE))</f>
        <v xml:space="preserve"> </v>
      </c>
      <c r="AH414" s="13">
        <f t="shared" si="73"/>
        <v>0</v>
      </c>
      <c r="AI414" s="182">
        <f t="shared" si="74"/>
        <v>0</v>
      </c>
      <c r="AJ414" s="14"/>
      <c r="AK414" s="6">
        <f t="shared" si="75"/>
        <v>0</v>
      </c>
      <c r="AL414" s="163"/>
      <c r="AM414" s="12" t="str">
        <f>IF(O414=""," ",VLOOKUP(C414,'Ceiling - Project impl.'!$A$1:$F$202,5,FALSE))</f>
        <v xml:space="preserve"> </v>
      </c>
      <c r="AN414" s="13">
        <f t="shared" si="76"/>
        <v>0</v>
      </c>
      <c r="AO414" s="182">
        <f t="shared" si="77"/>
        <v>0</v>
      </c>
      <c r="AP414" s="14"/>
      <c r="AQ414" s="6">
        <f t="shared" si="78"/>
        <v>0</v>
      </c>
      <c r="AR414" s="163"/>
      <c r="AS414" s="12" t="str">
        <f>IF(S414=""," ",VLOOKUP(C414,'Ceiling - Project impl.'!$A$1:$F$202,6,FALSE))</f>
        <v xml:space="preserve"> </v>
      </c>
      <c r="AT414" s="13">
        <f t="shared" si="79"/>
        <v>0</v>
      </c>
      <c r="AU414" s="182">
        <f t="shared" si="80"/>
        <v>0</v>
      </c>
      <c r="AV414" s="136">
        <f t="shared" si="81"/>
        <v>0</v>
      </c>
      <c r="AW414" s="15">
        <f t="shared" si="82"/>
        <v>0</v>
      </c>
      <c r="AX414" s="183">
        <f t="shared" si="83"/>
        <v>0</v>
      </c>
      <c r="AY414" s="388"/>
      <c r="AZ414" s="388"/>
      <c r="BA414" s="388"/>
    </row>
    <row r="415" spans="1:53" x14ac:dyDescent="0.3">
      <c r="A415" s="71"/>
      <c r="B415" s="11" t="str">
        <f>IF(A415="","",VLOOKUP(A415,'II.Distribution of grant'!$A$6:$E$45,2,FALSE))</f>
        <v/>
      </c>
      <c r="C415" s="11" t="str">
        <f>IF(A415="","",VLOOKUP(A415,'II.Distribution of grant'!$A$6:$E$45,4,FALSE))</f>
        <v/>
      </c>
      <c r="D415" s="11" t="str">
        <f>IF(A415=""," ",VLOOKUP(C415,'Ceiling - Project impl.'!$A$1:$F$202,2,FALSE))</f>
        <v xml:space="preserve"> </v>
      </c>
      <c r="E415" s="6"/>
      <c r="F415" s="6"/>
      <c r="G415" s="6"/>
      <c r="H415" s="12" t="str">
        <f>IF(G415=""," ",VLOOKUP(C415,'Ceiling - Project impl.'!$A$1:$F$202,3,FALSE))</f>
        <v xml:space="preserve"> </v>
      </c>
      <c r="I415" s="13">
        <f t="shared" si="63"/>
        <v>0</v>
      </c>
      <c r="J415" s="14"/>
      <c r="K415" s="6"/>
      <c r="L415" s="12" t="str">
        <f>IF(K415=""," ",VLOOKUP(C415,'Ceiling - Project impl.'!$A$1:$F$202,4,FALSE))</f>
        <v xml:space="preserve"> </v>
      </c>
      <c r="M415" s="13">
        <f t="shared" si="64"/>
        <v>0</v>
      </c>
      <c r="N415" s="14"/>
      <c r="O415" s="6"/>
      <c r="P415" s="12" t="str">
        <f>IF(O415=""," ",VLOOKUP(C415,'Ceiling - Project impl.'!$A$1:$F$202,5,FALSE))</f>
        <v xml:space="preserve"> </v>
      </c>
      <c r="Q415" s="13">
        <f t="shared" si="65"/>
        <v>0</v>
      </c>
      <c r="R415" s="14"/>
      <c r="S415" s="6"/>
      <c r="T415" s="12" t="str">
        <f>IF(S415=""," ",VLOOKUP(C415,'Ceiling - Project impl.'!$A$1:$F$202,6,FALSE))</f>
        <v xml:space="preserve"> </v>
      </c>
      <c r="U415" s="13">
        <f t="shared" si="66"/>
        <v>0</v>
      </c>
      <c r="V415" s="136">
        <f t="shared" si="67"/>
        <v>0</v>
      </c>
      <c r="W415" s="15">
        <f t="shared" si="68"/>
        <v>0</v>
      </c>
      <c r="Y415" s="6">
        <f t="shared" si="69"/>
        <v>0</v>
      </c>
      <c r="Z415" s="163"/>
      <c r="AA415" s="12" t="str">
        <f>IF(G415=""," ",VLOOKUP(C415,'Ceiling - Project impl.'!$A$1:$F$202,3,FALSE))</f>
        <v xml:space="preserve"> </v>
      </c>
      <c r="AB415" s="13">
        <f t="shared" si="70"/>
        <v>0</v>
      </c>
      <c r="AC415" s="182">
        <f t="shared" si="71"/>
        <v>0</v>
      </c>
      <c r="AD415" s="14"/>
      <c r="AE415" s="6">
        <f t="shared" si="72"/>
        <v>0</v>
      </c>
      <c r="AF415" s="163"/>
      <c r="AG415" s="12" t="str">
        <f>IF(K415=""," ",VLOOKUP(C415,'Ceiling - Project impl.'!$A$1:$F$202,4,FALSE))</f>
        <v xml:space="preserve"> </v>
      </c>
      <c r="AH415" s="13">
        <f t="shared" si="73"/>
        <v>0</v>
      </c>
      <c r="AI415" s="182">
        <f t="shared" si="74"/>
        <v>0</v>
      </c>
      <c r="AJ415" s="14"/>
      <c r="AK415" s="6">
        <f t="shared" si="75"/>
        <v>0</v>
      </c>
      <c r="AL415" s="163"/>
      <c r="AM415" s="12" t="str">
        <f>IF(O415=""," ",VLOOKUP(C415,'Ceiling - Project impl.'!$A$1:$F$202,5,FALSE))</f>
        <v xml:space="preserve"> </v>
      </c>
      <c r="AN415" s="13">
        <f t="shared" si="76"/>
        <v>0</v>
      </c>
      <c r="AO415" s="182">
        <f t="shared" si="77"/>
        <v>0</v>
      </c>
      <c r="AP415" s="14"/>
      <c r="AQ415" s="6">
        <f t="shared" si="78"/>
        <v>0</v>
      </c>
      <c r="AR415" s="163"/>
      <c r="AS415" s="12" t="str">
        <f>IF(S415=""," ",VLOOKUP(C415,'Ceiling - Project impl.'!$A$1:$F$202,6,FALSE))</f>
        <v xml:space="preserve"> </v>
      </c>
      <c r="AT415" s="13">
        <f t="shared" si="79"/>
        <v>0</v>
      </c>
      <c r="AU415" s="182">
        <f t="shared" si="80"/>
        <v>0</v>
      </c>
      <c r="AV415" s="136">
        <f t="shared" si="81"/>
        <v>0</v>
      </c>
      <c r="AW415" s="15">
        <f t="shared" si="82"/>
        <v>0</v>
      </c>
      <c r="AX415" s="183">
        <f t="shared" si="83"/>
        <v>0</v>
      </c>
      <c r="AY415" s="388"/>
      <c r="AZ415" s="388"/>
      <c r="BA415" s="388"/>
    </row>
    <row r="416" spans="1:53" x14ac:dyDescent="0.3">
      <c r="A416" s="71"/>
      <c r="B416" s="11" t="str">
        <f>IF(A416="","",VLOOKUP(A416,'II.Distribution of grant'!$A$6:$E$45,2,FALSE))</f>
        <v/>
      </c>
      <c r="C416" s="11" t="str">
        <f>IF(A416="","",VLOOKUP(A416,'II.Distribution of grant'!$A$6:$E$45,4,FALSE))</f>
        <v/>
      </c>
      <c r="D416" s="11" t="str">
        <f>IF(A416=""," ",VLOOKUP(C416,'Ceiling - Project impl.'!$A$1:$F$202,2,FALSE))</f>
        <v xml:space="preserve"> </v>
      </c>
      <c r="E416" s="6"/>
      <c r="F416" s="6"/>
      <c r="G416" s="6"/>
      <c r="H416" s="12" t="str">
        <f>IF(G416=""," ",VLOOKUP(C416,'Ceiling - Project impl.'!$A$1:$F$202,3,FALSE))</f>
        <v xml:space="preserve"> </v>
      </c>
      <c r="I416" s="13">
        <f t="shared" si="63"/>
        <v>0</v>
      </c>
      <c r="J416" s="14"/>
      <c r="K416" s="6"/>
      <c r="L416" s="12" t="str">
        <f>IF(K416=""," ",VLOOKUP(C416,'Ceiling - Project impl.'!$A$1:$F$202,4,FALSE))</f>
        <v xml:space="preserve"> </v>
      </c>
      <c r="M416" s="13">
        <f t="shared" si="64"/>
        <v>0</v>
      </c>
      <c r="N416" s="14"/>
      <c r="O416" s="6"/>
      <c r="P416" s="12" t="str">
        <f>IF(O416=""," ",VLOOKUP(C416,'Ceiling - Project impl.'!$A$1:$F$202,5,FALSE))</f>
        <v xml:space="preserve"> </v>
      </c>
      <c r="Q416" s="13">
        <f t="shared" si="65"/>
        <v>0</v>
      </c>
      <c r="R416" s="14"/>
      <c r="S416" s="6"/>
      <c r="T416" s="12" t="str">
        <f>IF(S416=""," ",VLOOKUP(C416,'Ceiling - Project impl.'!$A$1:$F$202,6,FALSE))</f>
        <v xml:space="preserve"> </v>
      </c>
      <c r="U416" s="13">
        <f t="shared" si="66"/>
        <v>0</v>
      </c>
      <c r="V416" s="136">
        <f t="shared" si="67"/>
        <v>0</v>
      </c>
      <c r="W416" s="15">
        <f t="shared" si="68"/>
        <v>0</v>
      </c>
      <c r="Y416" s="6">
        <f t="shared" si="69"/>
        <v>0</v>
      </c>
      <c r="Z416" s="163"/>
      <c r="AA416" s="12" t="str">
        <f>IF(G416=""," ",VLOOKUP(C416,'Ceiling - Project impl.'!$A$1:$F$202,3,FALSE))</f>
        <v xml:space="preserve"> </v>
      </c>
      <c r="AB416" s="13">
        <f t="shared" si="70"/>
        <v>0</v>
      </c>
      <c r="AC416" s="182">
        <f t="shared" si="71"/>
        <v>0</v>
      </c>
      <c r="AD416" s="14"/>
      <c r="AE416" s="6">
        <f t="shared" si="72"/>
        <v>0</v>
      </c>
      <c r="AF416" s="163"/>
      <c r="AG416" s="12" t="str">
        <f>IF(K416=""," ",VLOOKUP(C416,'Ceiling - Project impl.'!$A$1:$F$202,4,FALSE))</f>
        <v xml:space="preserve"> </v>
      </c>
      <c r="AH416" s="13">
        <f t="shared" si="73"/>
        <v>0</v>
      </c>
      <c r="AI416" s="182">
        <f t="shared" si="74"/>
        <v>0</v>
      </c>
      <c r="AJ416" s="14"/>
      <c r="AK416" s="6">
        <f t="shared" si="75"/>
        <v>0</v>
      </c>
      <c r="AL416" s="163"/>
      <c r="AM416" s="12" t="str">
        <f>IF(O416=""," ",VLOOKUP(C416,'Ceiling - Project impl.'!$A$1:$F$202,5,FALSE))</f>
        <v xml:space="preserve"> </v>
      </c>
      <c r="AN416" s="13">
        <f t="shared" si="76"/>
        <v>0</v>
      </c>
      <c r="AO416" s="182">
        <f t="shared" si="77"/>
        <v>0</v>
      </c>
      <c r="AP416" s="14"/>
      <c r="AQ416" s="6">
        <f t="shared" si="78"/>
        <v>0</v>
      </c>
      <c r="AR416" s="163"/>
      <c r="AS416" s="12" t="str">
        <f>IF(S416=""," ",VLOOKUP(C416,'Ceiling - Project impl.'!$A$1:$F$202,6,FALSE))</f>
        <v xml:space="preserve"> </v>
      </c>
      <c r="AT416" s="13">
        <f t="shared" si="79"/>
        <v>0</v>
      </c>
      <c r="AU416" s="182">
        <f t="shared" si="80"/>
        <v>0</v>
      </c>
      <c r="AV416" s="136">
        <f t="shared" si="81"/>
        <v>0</v>
      </c>
      <c r="AW416" s="15">
        <f t="shared" si="82"/>
        <v>0</v>
      </c>
      <c r="AX416" s="183">
        <f t="shared" si="83"/>
        <v>0</v>
      </c>
      <c r="AY416" s="388"/>
      <c r="AZ416" s="388"/>
      <c r="BA416" s="388"/>
    </row>
    <row r="417" spans="1:53" x14ac:dyDescent="0.3">
      <c r="A417" s="71"/>
      <c r="B417" s="11" t="str">
        <f>IF(A417="","",VLOOKUP(A417,'II.Distribution of grant'!$A$6:$E$45,2,FALSE))</f>
        <v/>
      </c>
      <c r="C417" s="11" t="str">
        <f>IF(A417="","",VLOOKUP(A417,'II.Distribution of grant'!$A$6:$E$45,4,FALSE))</f>
        <v/>
      </c>
      <c r="D417" s="11" t="str">
        <f>IF(A417=""," ",VLOOKUP(C417,'Ceiling - Project impl.'!$A$1:$F$202,2,FALSE))</f>
        <v xml:space="preserve"> </v>
      </c>
      <c r="E417" s="6"/>
      <c r="F417" s="6"/>
      <c r="G417" s="6"/>
      <c r="H417" s="12" t="str">
        <f>IF(G417=""," ",VLOOKUP(C417,'Ceiling - Project impl.'!$A$1:$F$202,3,FALSE))</f>
        <v xml:space="preserve"> </v>
      </c>
      <c r="I417" s="13">
        <f t="shared" si="7"/>
        <v>0</v>
      </c>
      <c r="J417" s="14"/>
      <c r="K417" s="6"/>
      <c r="L417" s="12" t="str">
        <f>IF(K417=""," ",VLOOKUP(C417,'Ceiling - Project impl.'!$A$1:$F$202,4,FALSE))</f>
        <v xml:space="preserve"> </v>
      </c>
      <c r="M417" s="13">
        <f t="shared" si="8"/>
        <v>0</v>
      </c>
      <c r="N417" s="14"/>
      <c r="O417" s="6"/>
      <c r="P417" s="12" t="str">
        <f>IF(O417=""," ",VLOOKUP(C417,'Ceiling - Project impl.'!$A$1:$F$202,5,FALSE))</f>
        <v xml:space="preserve"> </v>
      </c>
      <c r="Q417" s="13">
        <f t="shared" si="9"/>
        <v>0</v>
      </c>
      <c r="R417" s="14"/>
      <c r="S417" s="6"/>
      <c r="T417" s="12" t="str">
        <f>IF(S417=""," ",VLOOKUP(C417,'Ceiling - Project impl.'!$A$1:$F$202,6,FALSE))</f>
        <v xml:space="preserve"> </v>
      </c>
      <c r="U417" s="13">
        <f t="shared" si="10"/>
        <v>0</v>
      </c>
      <c r="V417" s="136">
        <f t="shared" si="11"/>
        <v>0</v>
      </c>
      <c r="W417" s="15">
        <f t="shared" si="12"/>
        <v>0</v>
      </c>
      <c r="Y417" s="6">
        <f t="shared" si="13"/>
        <v>0</v>
      </c>
      <c r="Z417" s="163"/>
      <c r="AA417" s="12" t="str">
        <f>IF(G417=""," ",VLOOKUP(C417,'Ceiling - Project impl.'!$A$1:$F$202,3,FALSE))</f>
        <v xml:space="preserve"> </v>
      </c>
      <c r="AB417" s="13">
        <f t="shared" si="0"/>
        <v>0</v>
      </c>
      <c r="AC417" s="182">
        <f t="shared" si="14"/>
        <v>0</v>
      </c>
      <c r="AD417" s="14"/>
      <c r="AE417" s="6">
        <f t="shared" si="1"/>
        <v>0</v>
      </c>
      <c r="AF417" s="163"/>
      <c r="AG417" s="12" t="str">
        <f>IF(K417=""," ",VLOOKUP(C417,'Ceiling - Project impl.'!$A$1:$F$202,4,FALSE))</f>
        <v xml:space="preserve"> </v>
      </c>
      <c r="AH417" s="13">
        <f t="shared" si="15"/>
        <v>0</v>
      </c>
      <c r="AI417" s="182">
        <f t="shared" si="16"/>
        <v>0</v>
      </c>
      <c r="AJ417" s="14"/>
      <c r="AK417" s="6">
        <f t="shared" si="2"/>
        <v>0</v>
      </c>
      <c r="AL417" s="163"/>
      <c r="AM417" s="12" t="str">
        <f>IF(O417=""," ",VLOOKUP(C417,'Ceiling - Project impl.'!$A$1:$F$202,5,FALSE))</f>
        <v xml:space="preserve"> </v>
      </c>
      <c r="AN417" s="13">
        <f t="shared" si="3"/>
        <v>0</v>
      </c>
      <c r="AO417" s="182">
        <f t="shared" si="17"/>
        <v>0</v>
      </c>
      <c r="AP417" s="14"/>
      <c r="AQ417" s="6">
        <f t="shared" si="4"/>
        <v>0</v>
      </c>
      <c r="AR417" s="163"/>
      <c r="AS417" s="12" t="str">
        <f>IF(S417=""," ",VLOOKUP(C417,'Ceiling - Project impl.'!$A$1:$F$202,6,FALSE))</f>
        <v xml:space="preserve"> </v>
      </c>
      <c r="AT417" s="13">
        <f t="shared" si="5"/>
        <v>0</v>
      </c>
      <c r="AU417" s="182">
        <f t="shared" si="18"/>
        <v>0</v>
      </c>
      <c r="AV417" s="136">
        <f t="shared" si="6"/>
        <v>0</v>
      </c>
      <c r="AW417" s="15">
        <f t="shared" si="19"/>
        <v>0</v>
      </c>
      <c r="AX417" s="183">
        <f t="shared" si="20"/>
        <v>0</v>
      </c>
      <c r="AY417" s="388"/>
      <c r="AZ417" s="388"/>
      <c r="BA417" s="388"/>
    </row>
    <row r="418" spans="1:53" x14ac:dyDescent="0.3">
      <c r="A418" s="71"/>
      <c r="B418" s="11" t="str">
        <f>IF(A418="","",VLOOKUP(A418,'II.Distribution of grant'!$A$6:$E$45,2,FALSE))</f>
        <v/>
      </c>
      <c r="C418" s="11" t="str">
        <f>IF(A418="","",VLOOKUP(A418,'II.Distribution of grant'!$A$6:$E$45,4,FALSE))</f>
        <v/>
      </c>
      <c r="D418" s="11" t="str">
        <f>IF(A418=""," ",VLOOKUP(C418,'Ceiling - Project impl.'!$A$1:$F$202,2,FALSE))</f>
        <v xml:space="preserve"> </v>
      </c>
      <c r="E418" s="6"/>
      <c r="F418" s="6"/>
      <c r="G418" s="6"/>
      <c r="H418" s="12" t="str">
        <f>IF(G418=""," ",VLOOKUP(C418,'Ceiling - Project impl.'!$A$1:$F$202,3,FALSE))</f>
        <v xml:space="preserve"> </v>
      </c>
      <c r="I418" s="13">
        <f t="shared" ref="I418:I448" si="84">IFERROR(+G418*H418,0)</f>
        <v>0</v>
      </c>
      <c r="J418" s="14"/>
      <c r="K418" s="6"/>
      <c r="L418" s="12" t="str">
        <f>IF(K418=""," ",VLOOKUP(C418,'Ceiling - Project impl.'!$A$1:$F$202,4,FALSE))</f>
        <v xml:space="preserve"> </v>
      </c>
      <c r="M418" s="13">
        <f t="shared" ref="M418:M448" si="85">IFERROR(+K418*L418,)</f>
        <v>0</v>
      </c>
      <c r="N418" s="14"/>
      <c r="O418" s="6"/>
      <c r="P418" s="12" t="str">
        <f>IF(O418=""," ",VLOOKUP(C418,'Ceiling - Project impl.'!$A$1:$F$202,5,FALSE))</f>
        <v xml:space="preserve"> </v>
      </c>
      <c r="Q418" s="13">
        <f t="shared" ref="Q418:Q448" si="86">IFERROR(+O418*P418,0)</f>
        <v>0</v>
      </c>
      <c r="R418" s="14"/>
      <c r="S418" s="6"/>
      <c r="T418" s="12" t="str">
        <f>IF(S418=""," ",VLOOKUP(C418,'Ceiling - Project impl.'!$A$1:$F$202,6,FALSE))</f>
        <v xml:space="preserve"> </v>
      </c>
      <c r="U418" s="13">
        <f t="shared" ref="U418:U448" si="87">IFERROR(+S418*T418,0)</f>
        <v>0</v>
      </c>
      <c r="V418" s="136">
        <f t="shared" ref="V418:V448" si="88">+S418+O418+K418+G418</f>
        <v>0</v>
      </c>
      <c r="W418" s="15">
        <f t="shared" ref="W418:W448" si="89">IFERROR(+U418+Q418+M418+I418,0)</f>
        <v>0</v>
      </c>
      <c r="Y418" s="6">
        <f t="shared" ref="Y418:Y448" si="90">+G418</f>
        <v>0</v>
      </c>
      <c r="Z418" s="163"/>
      <c r="AA418" s="12" t="str">
        <f>IF(G418=""," ",VLOOKUP(C418,'Ceiling - Project impl.'!$A$1:$F$202,3,FALSE))</f>
        <v xml:space="preserve"> </v>
      </c>
      <c r="AB418" s="13">
        <f t="shared" ref="AB418:AB448" si="91">IFERROR((Y418-Z418)*AA418,0)</f>
        <v>0</v>
      </c>
      <c r="AC418" s="182">
        <f t="shared" ref="AC418:AC448" si="92">+I418-AB418</f>
        <v>0</v>
      </c>
      <c r="AD418" s="14"/>
      <c r="AE418" s="6">
        <f t="shared" ref="AE418:AE448" si="93">+K418</f>
        <v>0</v>
      </c>
      <c r="AF418" s="163"/>
      <c r="AG418" s="12" t="str">
        <f>IF(K418=""," ",VLOOKUP(C418,'Ceiling - Project impl.'!$A$1:$F$202,4,FALSE))</f>
        <v xml:space="preserve"> </v>
      </c>
      <c r="AH418" s="13">
        <f t="shared" ref="AH418:AH448" si="94">IFERROR((AE418-AF418)*AG418,)</f>
        <v>0</v>
      </c>
      <c r="AI418" s="182">
        <f t="shared" ref="AI418:AI448" si="95">+M418-AH418</f>
        <v>0</v>
      </c>
      <c r="AJ418" s="14"/>
      <c r="AK418" s="6">
        <f t="shared" ref="AK418:AK448" si="96">+O418</f>
        <v>0</v>
      </c>
      <c r="AL418" s="163"/>
      <c r="AM418" s="12" t="str">
        <f>IF(O418=""," ",VLOOKUP(C418,'Ceiling - Project impl.'!$A$1:$F$202,5,FALSE))</f>
        <v xml:space="preserve"> </v>
      </c>
      <c r="AN418" s="13">
        <f t="shared" ref="AN418:AN448" si="97">IFERROR((AK418-AL418)*AM418,0)</f>
        <v>0</v>
      </c>
      <c r="AO418" s="182">
        <f t="shared" ref="AO418:AO448" si="98">+Q418-AN418</f>
        <v>0</v>
      </c>
      <c r="AP418" s="14"/>
      <c r="AQ418" s="6">
        <f t="shared" ref="AQ418:AQ448" si="99">+S418</f>
        <v>0</v>
      </c>
      <c r="AR418" s="163"/>
      <c r="AS418" s="12" t="str">
        <f>IF(S418=""," ",VLOOKUP(C418,'Ceiling - Project impl.'!$A$1:$F$202,6,FALSE))</f>
        <v xml:space="preserve"> </v>
      </c>
      <c r="AT418" s="13">
        <f t="shared" ref="AT418:AT448" si="100">IFERROR((AQ418-AR418)*AS418,0)</f>
        <v>0</v>
      </c>
      <c r="AU418" s="182">
        <f t="shared" ref="AU418:AU448" si="101">+U418-AT418</f>
        <v>0</v>
      </c>
      <c r="AV418" s="136">
        <f t="shared" ref="AV418:AV448" si="102">+AQ418+AK418+AE418+Y418</f>
        <v>0</v>
      </c>
      <c r="AW418" s="15">
        <f t="shared" ref="AW418:AW448" si="103">IFERROR(+AT418+AN418+AH418+AB418,0)</f>
        <v>0</v>
      </c>
      <c r="AX418" s="183">
        <f t="shared" ref="AX418:AX448" si="104">+AC418+AI418+AO418+AU418</f>
        <v>0</v>
      </c>
      <c r="AY418" s="388"/>
      <c r="AZ418" s="388"/>
      <c r="BA418" s="388"/>
    </row>
    <row r="419" spans="1:53" x14ac:dyDescent="0.3">
      <c r="A419" s="71"/>
      <c r="B419" s="11" t="str">
        <f>IF(A419="","",VLOOKUP(A419,'II.Distribution of grant'!$A$6:$E$45,2,FALSE))</f>
        <v/>
      </c>
      <c r="C419" s="11" t="str">
        <f>IF(A419="","",VLOOKUP(A419,'II.Distribution of grant'!$A$6:$E$45,4,FALSE))</f>
        <v/>
      </c>
      <c r="D419" s="11" t="str">
        <f>IF(A419=""," ",VLOOKUP(C419,'Ceiling - Project impl.'!$A$1:$F$202,2,FALSE))</f>
        <v xml:space="preserve"> </v>
      </c>
      <c r="E419" s="6"/>
      <c r="F419" s="6"/>
      <c r="G419" s="6"/>
      <c r="H419" s="12" t="str">
        <f>IF(G419=""," ",VLOOKUP(C419,'Ceiling - Project impl.'!$A$1:$F$202,3,FALSE))</f>
        <v xml:space="preserve"> </v>
      </c>
      <c r="I419" s="13">
        <f t="shared" si="84"/>
        <v>0</v>
      </c>
      <c r="J419" s="14"/>
      <c r="K419" s="6"/>
      <c r="L419" s="12" t="str">
        <f>IF(K419=""," ",VLOOKUP(C419,'Ceiling - Project impl.'!$A$1:$F$202,4,FALSE))</f>
        <v xml:space="preserve"> </v>
      </c>
      <c r="M419" s="13">
        <f t="shared" si="85"/>
        <v>0</v>
      </c>
      <c r="N419" s="14"/>
      <c r="O419" s="6"/>
      <c r="P419" s="12" t="str">
        <f>IF(O419=""," ",VLOOKUP(C419,'Ceiling - Project impl.'!$A$1:$F$202,5,FALSE))</f>
        <v xml:space="preserve"> </v>
      </c>
      <c r="Q419" s="13">
        <f t="shared" si="86"/>
        <v>0</v>
      </c>
      <c r="R419" s="14"/>
      <c r="S419" s="6"/>
      <c r="T419" s="12" t="str">
        <f>IF(S419=""," ",VLOOKUP(C419,'Ceiling - Project impl.'!$A$1:$F$202,6,FALSE))</f>
        <v xml:space="preserve"> </v>
      </c>
      <c r="U419" s="13">
        <f t="shared" si="87"/>
        <v>0</v>
      </c>
      <c r="V419" s="136">
        <f t="shared" si="88"/>
        <v>0</v>
      </c>
      <c r="W419" s="15">
        <f t="shared" si="89"/>
        <v>0</v>
      </c>
      <c r="Y419" s="6">
        <f t="shared" si="90"/>
        <v>0</v>
      </c>
      <c r="Z419" s="163"/>
      <c r="AA419" s="12" t="str">
        <f>IF(G419=""," ",VLOOKUP(C419,'Ceiling - Project impl.'!$A$1:$F$202,3,FALSE))</f>
        <v xml:space="preserve"> </v>
      </c>
      <c r="AB419" s="13">
        <f t="shared" si="91"/>
        <v>0</v>
      </c>
      <c r="AC419" s="182">
        <f t="shared" si="92"/>
        <v>0</v>
      </c>
      <c r="AD419" s="14"/>
      <c r="AE419" s="6">
        <f t="shared" si="93"/>
        <v>0</v>
      </c>
      <c r="AF419" s="163"/>
      <c r="AG419" s="12" t="str">
        <f>IF(K419=""," ",VLOOKUP(C419,'Ceiling - Project impl.'!$A$1:$F$202,4,FALSE))</f>
        <v xml:space="preserve"> </v>
      </c>
      <c r="AH419" s="13">
        <f t="shared" si="94"/>
        <v>0</v>
      </c>
      <c r="AI419" s="182">
        <f t="shared" si="95"/>
        <v>0</v>
      </c>
      <c r="AJ419" s="14"/>
      <c r="AK419" s="6">
        <f t="shared" si="96"/>
        <v>0</v>
      </c>
      <c r="AL419" s="163"/>
      <c r="AM419" s="12" t="str">
        <f>IF(O419=""," ",VLOOKUP(C419,'Ceiling - Project impl.'!$A$1:$F$202,5,FALSE))</f>
        <v xml:space="preserve"> </v>
      </c>
      <c r="AN419" s="13">
        <f t="shared" si="97"/>
        <v>0</v>
      </c>
      <c r="AO419" s="182">
        <f t="shared" si="98"/>
        <v>0</v>
      </c>
      <c r="AP419" s="14"/>
      <c r="AQ419" s="6">
        <f t="shared" si="99"/>
        <v>0</v>
      </c>
      <c r="AR419" s="163"/>
      <c r="AS419" s="12" t="str">
        <f>IF(S419=""," ",VLOOKUP(C419,'Ceiling - Project impl.'!$A$1:$F$202,6,FALSE))</f>
        <v xml:space="preserve"> </v>
      </c>
      <c r="AT419" s="13">
        <f t="shared" si="100"/>
        <v>0</v>
      </c>
      <c r="AU419" s="182">
        <f t="shared" si="101"/>
        <v>0</v>
      </c>
      <c r="AV419" s="136">
        <f t="shared" si="102"/>
        <v>0</v>
      </c>
      <c r="AW419" s="15">
        <f t="shared" si="103"/>
        <v>0</v>
      </c>
      <c r="AX419" s="183">
        <f t="shared" si="104"/>
        <v>0</v>
      </c>
      <c r="AY419" s="388"/>
      <c r="AZ419" s="388"/>
      <c r="BA419" s="388"/>
    </row>
    <row r="420" spans="1:53" x14ac:dyDescent="0.3">
      <c r="A420" s="71"/>
      <c r="B420" s="11" t="str">
        <f>IF(A420="","",VLOOKUP(A420,'II.Distribution of grant'!$A$6:$E$45,2,FALSE))</f>
        <v/>
      </c>
      <c r="C420" s="11" t="str">
        <f>IF(A420="","",VLOOKUP(A420,'II.Distribution of grant'!$A$6:$E$45,4,FALSE))</f>
        <v/>
      </c>
      <c r="D420" s="11" t="str">
        <f>IF(A420=""," ",VLOOKUP(C420,'Ceiling - Project impl.'!$A$1:$F$202,2,FALSE))</f>
        <v xml:space="preserve"> </v>
      </c>
      <c r="E420" s="6"/>
      <c r="F420" s="6"/>
      <c r="G420" s="6"/>
      <c r="H420" s="12" t="str">
        <f>IF(G420=""," ",VLOOKUP(C420,'Ceiling - Project impl.'!$A$1:$F$202,3,FALSE))</f>
        <v xml:space="preserve"> </v>
      </c>
      <c r="I420" s="13">
        <f t="shared" si="84"/>
        <v>0</v>
      </c>
      <c r="J420" s="14"/>
      <c r="K420" s="6"/>
      <c r="L420" s="12" t="str">
        <f>IF(K420=""," ",VLOOKUP(C420,'Ceiling - Project impl.'!$A$1:$F$202,4,FALSE))</f>
        <v xml:space="preserve"> </v>
      </c>
      <c r="M420" s="13">
        <f t="shared" si="85"/>
        <v>0</v>
      </c>
      <c r="N420" s="14"/>
      <c r="O420" s="6"/>
      <c r="P420" s="12" t="str">
        <f>IF(O420=""," ",VLOOKUP(C420,'Ceiling - Project impl.'!$A$1:$F$202,5,FALSE))</f>
        <v xml:space="preserve"> </v>
      </c>
      <c r="Q420" s="13">
        <f t="shared" si="86"/>
        <v>0</v>
      </c>
      <c r="R420" s="14"/>
      <c r="S420" s="6"/>
      <c r="T420" s="12" t="str">
        <f>IF(S420=""," ",VLOOKUP(C420,'Ceiling - Project impl.'!$A$1:$F$202,6,FALSE))</f>
        <v xml:space="preserve"> </v>
      </c>
      <c r="U420" s="13">
        <f t="shared" si="87"/>
        <v>0</v>
      </c>
      <c r="V420" s="136">
        <f t="shared" si="88"/>
        <v>0</v>
      </c>
      <c r="W420" s="15">
        <f t="shared" si="89"/>
        <v>0</v>
      </c>
      <c r="Y420" s="6">
        <f t="shared" si="90"/>
        <v>0</v>
      </c>
      <c r="Z420" s="163"/>
      <c r="AA420" s="12" t="str">
        <f>IF(G420=""," ",VLOOKUP(C420,'Ceiling - Project impl.'!$A$1:$F$202,3,FALSE))</f>
        <v xml:space="preserve"> </v>
      </c>
      <c r="AB420" s="13">
        <f t="shared" si="91"/>
        <v>0</v>
      </c>
      <c r="AC420" s="182">
        <f t="shared" si="92"/>
        <v>0</v>
      </c>
      <c r="AD420" s="14"/>
      <c r="AE420" s="6">
        <f t="shared" si="93"/>
        <v>0</v>
      </c>
      <c r="AF420" s="163"/>
      <c r="AG420" s="12" t="str">
        <f>IF(K420=""," ",VLOOKUP(C420,'Ceiling - Project impl.'!$A$1:$F$202,4,FALSE))</f>
        <v xml:space="preserve"> </v>
      </c>
      <c r="AH420" s="13">
        <f t="shared" si="94"/>
        <v>0</v>
      </c>
      <c r="AI420" s="182">
        <f t="shared" si="95"/>
        <v>0</v>
      </c>
      <c r="AJ420" s="14"/>
      <c r="AK420" s="6">
        <f t="shared" si="96"/>
        <v>0</v>
      </c>
      <c r="AL420" s="163"/>
      <c r="AM420" s="12" t="str">
        <f>IF(O420=""," ",VLOOKUP(C420,'Ceiling - Project impl.'!$A$1:$F$202,5,FALSE))</f>
        <v xml:space="preserve"> </v>
      </c>
      <c r="AN420" s="13">
        <f t="shared" si="97"/>
        <v>0</v>
      </c>
      <c r="AO420" s="182">
        <f t="shared" si="98"/>
        <v>0</v>
      </c>
      <c r="AP420" s="14"/>
      <c r="AQ420" s="6">
        <f t="shared" si="99"/>
        <v>0</v>
      </c>
      <c r="AR420" s="163"/>
      <c r="AS420" s="12" t="str">
        <f>IF(S420=""," ",VLOOKUP(C420,'Ceiling - Project impl.'!$A$1:$F$202,6,FALSE))</f>
        <v xml:space="preserve"> </v>
      </c>
      <c r="AT420" s="13">
        <f t="shared" si="100"/>
        <v>0</v>
      </c>
      <c r="AU420" s="182">
        <f t="shared" si="101"/>
        <v>0</v>
      </c>
      <c r="AV420" s="136">
        <f t="shared" si="102"/>
        <v>0</v>
      </c>
      <c r="AW420" s="15">
        <f t="shared" si="103"/>
        <v>0</v>
      </c>
      <c r="AX420" s="183">
        <f t="shared" si="104"/>
        <v>0</v>
      </c>
      <c r="AY420" s="388"/>
      <c r="AZ420" s="388"/>
      <c r="BA420" s="388"/>
    </row>
    <row r="421" spans="1:53" x14ac:dyDescent="0.3">
      <c r="A421" s="71"/>
      <c r="B421" s="11" t="str">
        <f>IF(A421="","",VLOOKUP(A421,'II.Distribution of grant'!$A$6:$E$45,2,FALSE))</f>
        <v/>
      </c>
      <c r="C421" s="11" t="str">
        <f>IF(A421="","",VLOOKUP(A421,'II.Distribution of grant'!$A$6:$E$45,4,FALSE))</f>
        <v/>
      </c>
      <c r="D421" s="11" t="str">
        <f>IF(A421=""," ",VLOOKUP(C421,'Ceiling - Project impl.'!$A$1:$F$202,2,FALSE))</f>
        <v xml:space="preserve"> </v>
      </c>
      <c r="E421" s="6"/>
      <c r="F421" s="6"/>
      <c r="G421" s="6"/>
      <c r="H421" s="12" t="str">
        <f>IF(G421=""," ",VLOOKUP(C421,'Ceiling - Project impl.'!$A$1:$F$202,3,FALSE))</f>
        <v xml:space="preserve"> </v>
      </c>
      <c r="I421" s="13">
        <f t="shared" si="84"/>
        <v>0</v>
      </c>
      <c r="J421" s="14"/>
      <c r="K421" s="6"/>
      <c r="L421" s="12" t="str">
        <f>IF(K421=""," ",VLOOKUP(C421,'Ceiling - Project impl.'!$A$1:$F$202,4,FALSE))</f>
        <v xml:space="preserve"> </v>
      </c>
      <c r="M421" s="13">
        <f t="shared" si="85"/>
        <v>0</v>
      </c>
      <c r="N421" s="14"/>
      <c r="O421" s="6"/>
      <c r="P421" s="12" t="str">
        <f>IF(O421=""," ",VLOOKUP(C421,'Ceiling - Project impl.'!$A$1:$F$202,5,FALSE))</f>
        <v xml:space="preserve"> </v>
      </c>
      <c r="Q421" s="13">
        <f t="shared" si="86"/>
        <v>0</v>
      </c>
      <c r="R421" s="14"/>
      <c r="S421" s="6"/>
      <c r="T421" s="12" t="str">
        <f>IF(S421=""," ",VLOOKUP(C421,'Ceiling - Project impl.'!$A$1:$F$202,6,FALSE))</f>
        <v xml:space="preserve"> </v>
      </c>
      <c r="U421" s="13">
        <f t="shared" si="87"/>
        <v>0</v>
      </c>
      <c r="V421" s="136">
        <f t="shared" si="88"/>
        <v>0</v>
      </c>
      <c r="W421" s="15">
        <f t="shared" si="89"/>
        <v>0</v>
      </c>
      <c r="Y421" s="6">
        <f t="shared" si="90"/>
        <v>0</v>
      </c>
      <c r="Z421" s="163"/>
      <c r="AA421" s="12" t="str">
        <f>IF(G421=""," ",VLOOKUP(C421,'Ceiling - Project impl.'!$A$1:$F$202,3,FALSE))</f>
        <v xml:space="preserve"> </v>
      </c>
      <c r="AB421" s="13">
        <f t="shared" si="91"/>
        <v>0</v>
      </c>
      <c r="AC421" s="182">
        <f t="shared" si="92"/>
        <v>0</v>
      </c>
      <c r="AD421" s="14"/>
      <c r="AE421" s="6">
        <f t="shared" si="93"/>
        <v>0</v>
      </c>
      <c r="AF421" s="163"/>
      <c r="AG421" s="12" t="str">
        <f>IF(K421=""," ",VLOOKUP(C421,'Ceiling - Project impl.'!$A$1:$F$202,4,FALSE))</f>
        <v xml:space="preserve"> </v>
      </c>
      <c r="AH421" s="13">
        <f t="shared" si="94"/>
        <v>0</v>
      </c>
      <c r="AI421" s="182">
        <f t="shared" si="95"/>
        <v>0</v>
      </c>
      <c r="AJ421" s="14"/>
      <c r="AK421" s="6">
        <f t="shared" si="96"/>
        <v>0</v>
      </c>
      <c r="AL421" s="163"/>
      <c r="AM421" s="12" t="str">
        <f>IF(O421=""," ",VLOOKUP(C421,'Ceiling - Project impl.'!$A$1:$F$202,5,FALSE))</f>
        <v xml:space="preserve"> </v>
      </c>
      <c r="AN421" s="13">
        <f t="shared" si="97"/>
        <v>0</v>
      </c>
      <c r="AO421" s="182">
        <f t="shared" si="98"/>
        <v>0</v>
      </c>
      <c r="AP421" s="14"/>
      <c r="AQ421" s="6">
        <f t="shared" si="99"/>
        <v>0</v>
      </c>
      <c r="AR421" s="163"/>
      <c r="AS421" s="12" t="str">
        <f>IF(S421=""," ",VLOOKUP(C421,'Ceiling - Project impl.'!$A$1:$F$202,6,FALSE))</f>
        <v xml:space="preserve"> </v>
      </c>
      <c r="AT421" s="13">
        <f t="shared" si="100"/>
        <v>0</v>
      </c>
      <c r="AU421" s="182">
        <f t="shared" si="101"/>
        <v>0</v>
      </c>
      <c r="AV421" s="136">
        <f t="shared" si="102"/>
        <v>0</v>
      </c>
      <c r="AW421" s="15">
        <f t="shared" si="103"/>
        <v>0</v>
      </c>
      <c r="AX421" s="183">
        <f t="shared" si="104"/>
        <v>0</v>
      </c>
      <c r="AY421" s="388"/>
      <c r="AZ421" s="388"/>
      <c r="BA421" s="388"/>
    </row>
    <row r="422" spans="1:53" x14ac:dyDescent="0.3">
      <c r="A422" s="71"/>
      <c r="B422" s="11" t="str">
        <f>IF(A422="","",VLOOKUP(A422,'II.Distribution of grant'!$A$6:$E$45,2,FALSE))</f>
        <v/>
      </c>
      <c r="C422" s="11" t="str">
        <f>IF(A422="","",VLOOKUP(A422,'II.Distribution of grant'!$A$6:$E$45,4,FALSE))</f>
        <v/>
      </c>
      <c r="D422" s="11" t="str">
        <f>IF(A422=""," ",VLOOKUP(C422,'Ceiling - Project impl.'!$A$1:$F$202,2,FALSE))</f>
        <v xml:space="preserve"> </v>
      </c>
      <c r="E422" s="6"/>
      <c r="F422" s="6"/>
      <c r="G422" s="6"/>
      <c r="H422" s="12" t="str">
        <f>IF(G422=""," ",VLOOKUP(C422,'Ceiling - Project impl.'!$A$1:$F$202,3,FALSE))</f>
        <v xml:space="preserve"> </v>
      </c>
      <c r="I422" s="13">
        <f t="shared" si="84"/>
        <v>0</v>
      </c>
      <c r="J422" s="14"/>
      <c r="K422" s="6"/>
      <c r="L422" s="12" t="str">
        <f>IF(K422=""," ",VLOOKUP(C422,'Ceiling - Project impl.'!$A$1:$F$202,4,FALSE))</f>
        <v xml:space="preserve"> </v>
      </c>
      <c r="M422" s="13">
        <f t="shared" si="85"/>
        <v>0</v>
      </c>
      <c r="N422" s="14"/>
      <c r="O422" s="6"/>
      <c r="P422" s="12" t="str">
        <f>IF(O422=""," ",VLOOKUP(C422,'Ceiling - Project impl.'!$A$1:$F$202,5,FALSE))</f>
        <v xml:space="preserve"> </v>
      </c>
      <c r="Q422" s="13">
        <f t="shared" si="86"/>
        <v>0</v>
      </c>
      <c r="R422" s="14"/>
      <c r="S422" s="6"/>
      <c r="T422" s="12" t="str">
        <f>IF(S422=""," ",VLOOKUP(C422,'Ceiling - Project impl.'!$A$1:$F$202,6,FALSE))</f>
        <v xml:space="preserve"> </v>
      </c>
      <c r="U422" s="13">
        <f t="shared" si="87"/>
        <v>0</v>
      </c>
      <c r="V422" s="136">
        <f t="shared" si="88"/>
        <v>0</v>
      </c>
      <c r="W422" s="15">
        <f t="shared" si="89"/>
        <v>0</v>
      </c>
      <c r="Y422" s="6">
        <f t="shared" si="90"/>
        <v>0</v>
      </c>
      <c r="Z422" s="163"/>
      <c r="AA422" s="12" t="str">
        <f>IF(G422=""," ",VLOOKUP(C422,'Ceiling - Project impl.'!$A$1:$F$202,3,FALSE))</f>
        <v xml:space="preserve"> </v>
      </c>
      <c r="AB422" s="13">
        <f t="shared" si="91"/>
        <v>0</v>
      </c>
      <c r="AC422" s="182">
        <f t="shared" si="92"/>
        <v>0</v>
      </c>
      <c r="AD422" s="14"/>
      <c r="AE422" s="6">
        <f t="shared" si="93"/>
        <v>0</v>
      </c>
      <c r="AF422" s="163"/>
      <c r="AG422" s="12" t="str">
        <f>IF(K422=""," ",VLOOKUP(C422,'Ceiling - Project impl.'!$A$1:$F$202,4,FALSE))</f>
        <v xml:space="preserve"> </v>
      </c>
      <c r="AH422" s="13">
        <f t="shared" si="94"/>
        <v>0</v>
      </c>
      <c r="AI422" s="182">
        <f t="shared" si="95"/>
        <v>0</v>
      </c>
      <c r="AJ422" s="14"/>
      <c r="AK422" s="6">
        <f t="shared" si="96"/>
        <v>0</v>
      </c>
      <c r="AL422" s="163"/>
      <c r="AM422" s="12" t="str">
        <f>IF(O422=""," ",VLOOKUP(C422,'Ceiling - Project impl.'!$A$1:$F$202,5,FALSE))</f>
        <v xml:space="preserve"> </v>
      </c>
      <c r="AN422" s="13">
        <f t="shared" si="97"/>
        <v>0</v>
      </c>
      <c r="AO422" s="182">
        <f t="shared" si="98"/>
        <v>0</v>
      </c>
      <c r="AP422" s="14"/>
      <c r="AQ422" s="6">
        <f t="shared" si="99"/>
        <v>0</v>
      </c>
      <c r="AR422" s="163"/>
      <c r="AS422" s="12" t="str">
        <f>IF(S422=""," ",VLOOKUP(C422,'Ceiling - Project impl.'!$A$1:$F$202,6,FALSE))</f>
        <v xml:space="preserve"> </v>
      </c>
      <c r="AT422" s="13">
        <f t="shared" si="100"/>
        <v>0</v>
      </c>
      <c r="AU422" s="182">
        <f t="shared" si="101"/>
        <v>0</v>
      </c>
      <c r="AV422" s="136">
        <f t="shared" si="102"/>
        <v>0</v>
      </c>
      <c r="AW422" s="15">
        <f t="shared" si="103"/>
        <v>0</v>
      </c>
      <c r="AX422" s="183">
        <f t="shared" si="104"/>
        <v>0</v>
      </c>
      <c r="AY422" s="388"/>
      <c r="AZ422" s="388"/>
      <c r="BA422" s="388"/>
    </row>
    <row r="423" spans="1:53" x14ac:dyDescent="0.3">
      <c r="A423" s="71"/>
      <c r="B423" s="11" t="str">
        <f>IF(A423="","",VLOOKUP(A423,'II.Distribution of grant'!$A$6:$E$45,2,FALSE))</f>
        <v/>
      </c>
      <c r="C423" s="11" t="str">
        <f>IF(A423="","",VLOOKUP(A423,'II.Distribution of grant'!$A$6:$E$45,4,FALSE))</f>
        <v/>
      </c>
      <c r="D423" s="11" t="str">
        <f>IF(A423=""," ",VLOOKUP(C423,'Ceiling - Project impl.'!$A$1:$F$202,2,FALSE))</f>
        <v xml:space="preserve"> </v>
      </c>
      <c r="E423" s="6"/>
      <c r="F423" s="6"/>
      <c r="G423" s="6"/>
      <c r="H423" s="12" t="str">
        <f>IF(G423=""," ",VLOOKUP(C423,'Ceiling - Project impl.'!$A$1:$F$202,3,FALSE))</f>
        <v xml:space="preserve"> </v>
      </c>
      <c r="I423" s="13">
        <f t="shared" si="84"/>
        <v>0</v>
      </c>
      <c r="J423" s="14"/>
      <c r="K423" s="6"/>
      <c r="L423" s="12" t="str">
        <f>IF(K423=""," ",VLOOKUP(C423,'Ceiling - Project impl.'!$A$1:$F$202,4,FALSE))</f>
        <v xml:space="preserve"> </v>
      </c>
      <c r="M423" s="13">
        <f t="shared" si="85"/>
        <v>0</v>
      </c>
      <c r="N423" s="14"/>
      <c r="O423" s="6"/>
      <c r="P423" s="12" t="str">
        <f>IF(O423=""," ",VLOOKUP(C423,'Ceiling - Project impl.'!$A$1:$F$202,5,FALSE))</f>
        <v xml:space="preserve"> </v>
      </c>
      <c r="Q423" s="13">
        <f t="shared" si="86"/>
        <v>0</v>
      </c>
      <c r="R423" s="14"/>
      <c r="S423" s="6"/>
      <c r="T423" s="12" t="str">
        <f>IF(S423=""," ",VLOOKUP(C423,'Ceiling - Project impl.'!$A$1:$F$202,6,FALSE))</f>
        <v xml:space="preserve"> </v>
      </c>
      <c r="U423" s="13">
        <f t="shared" si="87"/>
        <v>0</v>
      </c>
      <c r="V423" s="136">
        <f t="shared" si="88"/>
        <v>0</v>
      </c>
      <c r="W423" s="15">
        <f t="shared" si="89"/>
        <v>0</v>
      </c>
      <c r="Y423" s="6">
        <f t="shared" si="90"/>
        <v>0</v>
      </c>
      <c r="Z423" s="163"/>
      <c r="AA423" s="12" t="str">
        <f>IF(G423=""," ",VLOOKUP(C423,'Ceiling - Project impl.'!$A$1:$F$202,3,FALSE))</f>
        <v xml:space="preserve"> </v>
      </c>
      <c r="AB423" s="13">
        <f t="shared" si="91"/>
        <v>0</v>
      </c>
      <c r="AC423" s="182">
        <f t="shared" si="92"/>
        <v>0</v>
      </c>
      <c r="AD423" s="14"/>
      <c r="AE423" s="6">
        <f t="shared" si="93"/>
        <v>0</v>
      </c>
      <c r="AF423" s="163"/>
      <c r="AG423" s="12" t="str">
        <f>IF(K423=""," ",VLOOKUP(C423,'Ceiling - Project impl.'!$A$1:$F$202,4,FALSE))</f>
        <v xml:space="preserve"> </v>
      </c>
      <c r="AH423" s="13">
        <f t="shared" si="94"/>
        <v>0</v>
      </c>
      <c r="AI423" s="182">
        <f t="shared" si="95"/>
        <v>0</v>
      </c>
      <c r="AJ423" s="14"/>
      <c r="AK423" s="6">
        <f t="shared" si="96"/>
        <v>0</v>
      </c>
      <c r="AL423" s="163"/>
      <c r="AM423" s="12" t="str">
        <f>IF(O423=""," ",VLOOKUP(C423,'Ceiling - Project impl.'!$A$1:$F$202,5,FALSE))</f>
        <v xml:space="preserve"> </v>
      </c>
      <c r="AN423" s="13">
        <f t="shared" si="97"/>
        <v>0</v>
      </c>
      <c r="AO423" s="182">
        <f t="shared" si="98"/>
        <v>0</v>
      </c>
      <c r="AP423" s="14"/>
      <c r="AQ423" s="6">
        <f t="shared" si="99"/>
        <v>0</v>
      </c>
      <c r="AR423" s="163"/>
      <c r="AS423" s="12" t="str">
        <f>IF(S423=""," ",VLOOKUP(C423,'Ceiling - Project impl.'!$A$1:$F$202,6,FALSE))</f>
        <v xml:space="preserve"> </v>
      </c>
      <c r="AT423" s="13">
        <f t="shared" si="100"/>
        <v>0</v>
      </c>
      <c r="AU423" s="182">
        <f t="shared" si="101"/>
        <v>0</v>
      </c>
      <c r="AV423" s="136">
        <f t="shared" si="102"/>
        <v>0</v>
      </c>
      <c r="AW423" s="15">
        <f t="shared" si="103"/>
        <v>0</v>
      </c>
      <c r="AX423" s="183">
        <f t="shared" si="104"/>
        <v>0</v>
      </c>
      <c r="AY423" s="388"/>
      <c r="AZ423" s="388"/>
      <c r="BA423" s="388"/>
    </row>
    <row r="424" spans="1:53" x14ac:dyDescent="0.3">
      <c r="A424" s="71"/>
      <c r="B424" s="11" t="str">
        <f>IF(A424="","",VLOOKUP(A424,'II.Distribution of grant'!$A$6:$E$45,2,FALSE))</f>
        <v/>
      </c>
      <c r="C424" s="11" t="str">
        <f>IF(A424="","",VLOOKUP(A424,'II.Distribution of grant'!$A$6:$E$45,4,FALSE))</f>
        <v/>
      </c>
      <c r="D424" s="11" t="str">
        <f>IF(A424=""," ",VLOOKUP(C424,'Ceiling - Project impl.'!$A$1:$F$202,2,FALSE))</f>
        <v xml:space="preserve"> </v>
      </c>
      <c r="E424" s="6"/>
      <c r="F424" s="6"/>
      <c r="G424" s="6"/>
      <c r="H424" s="12" t="str">
        <f>IF(G424=""," ",VLOOKUP(C424,'Ceiling - Project impl.'!$A$1:$F$202,3,FALSE))</f>
        <v xml:space="preserve"> </v>
      </c>
      <c r="I424" s="13">
        <f t="shared" si="84"/>
        <v>0</v>
      </c>
      <c r="J424" s="14"/>
      <c r="K424" s="6"/>
      <c r="L424" s="12" t="str">
        <f>IF(K424=""," ",VLOOKUP(C424,'Ceiling - Project impl.'!$A$1:$F$202,4,FALSE))</f>
        <v xml:space="preserve"> </v>
      </c>
      <c r="M424" s="13">
        <f t="shared" si="85"/>
        <v>0</v>
      </c>
      <c r="N424" s="14"/>
      <c r="O424" s="6"/>
      <c r="P424" s="12" t="str">
        <f>IF(O424=""," ",VLOOKUP(C424,'Ceiling - Project impl.'!$A$1:$F$202,5,FALSE))</f>
        <v xml:space="preserve"> </v>
      </c>
      <c r="Q424" s="13">
        <f t="shared" si="86"/>
        <v>0</v>
      </c>
      <c r="R424" s="14"/>
      <c r="S424" s="6"/>
      <c r="T424" s="12" t="str">
        <f>IF(S424=""," ",VLOOKUP(C424,'Ceiling - Project impl.'!$A$1:$F$202,6,FALSE))</f>
        <v xml:space="preserve"> </v>
      </c>
      <c r="U424" s="13">
        <f t="shared" si="87"/>
        <v>0</v>
      </c>
      <c r="V424" s="136">
        <f t="shared" si="88"/>
        <v>0</v>
      </c>
      <c r="W424" s="15">
        <f t="shared" si="89"/>
        <v>0</v>
      </c>
      <c r="Y424" s="6">
        <f t="shared" si="90"/>
        <v>0</v>
      </c>
      <c r="Z424" s="163"/>
      <c r="AA424" s="12" t="str">
        <f>IF(G424=""," ",VLOOKUP(C424,'Ceiling - Project impl.'!$A$1:$F$202,3,FALSE))</f>
        <v xml:space="preserve"> </v>
      </c>
      <c r="AB424" s="13">
        <f t="shared" si="91"/>
        <v>0</v>
      </c>
      <c r="AC424" s="182">
        <f t="shared" si="92"/>
        <v>0</v>
      </c>
      <c r="AD424" s="14"/>
      <c r="AE424" s="6">
        <f t="shared" si="93"/>
        <v>0</v>
      </c>
      <c r="AF424" s="163"/>
      <c r="AG424" s="12" t="str">
        <f>IF(K424=""," ",VLOOKUP(C424,'Ceiling - Project impl.'!$A$1:$F$202,4,FALSE))</f>
        <v xml:space="preserve"> </v>
      </c>
      <c r="AH424" s="13">
        <f t="shared" si="94"/>
        <v>0</v>
      </c>
      <c r="AI424" s="182">
        <f t="shared" si="95"/>
        <v>0</v>
      </c>
      <c r="AJ424" s="14"/>
      <c r="AK424" s="6">
        <f t="shared" si="96"/>
        <v>0</v>
      </c>
      <c r="AL424" s="163"/>
      <c r="AM424" s="12" t="str">
        <f>IF(O424=""," ",VLOOKUP(C424,'Ceiling - Project impl.'!$A$1:$F$202,5,FALSE))</f>
        <v xml:space="preserve"> </v>
      </c>
      <c r="AN424" s="13">
        <f t="shared" si="97"/>
        <v>0</v>
      </c>
      <c r="AO424" s="182">
        <f t="shared" si="98"/>
        <v>0</v>
      </c>
      <c r="AP424" s="14"/>
      <c r="AQ424" s="6">
        <f t="shared" si="99"/>
        <v>0</v>
      </c>
      <c r="AR424" s="163"/>
      <c r="AS424" s="12" t="str">
        <f>IF(S424=""," ",VLOOKUP(C424,'Ceiling - Project impl.'!$A$1:$F$202,6,FALSE))</f>
        <v xml:space="preserve"> </v>
      </c>
      <c r="AT424" s="13">
        <f t="shared" si="100"/>
        <v>0</v>
      </c>
      <c r="AU424" s="182">
        <f t="shared" si="101"/>
        <v>0</v>
      </c>
      <c r="AV424" s="136">
        <f t="shared" si="102"/>
        <v>0</v>
      </c>
      <c r="AW424" s="15">
        <f t="shared" si="103"/>
        <v>0</v>
      </c>
      <c r="AX424" s="183">
        <f t="shared" si="104"/>
        <v>0</v>
      </c>
      <c r="AY424" s="388"/>
      <c r="AZ424" s="388"/>
      <c r="BA424" s="388"/>
    </row>
    <row r="425" spans="1:53" x14ac:dyDescent="0.3">
      <c r="A425" s="71"/>
      <c r="B425" s="11" t="str">
        <f>IF(A425="","",VLOOKUP(A425,'II.Distribution of grant'!$A$6:$E$45,2,FALSE))</f>
        <v/>
      </c>
      <c r="C425" s="11" t="str">
        <f>IF(A425="","",VLOOKUP(A425,'II.Distribution of grant'!$A$6:$E$45,4,FALSE))</f>
        <v/>
      </c>
      <c r="D425" s="11" t="str">
        <f>IF(A425=""," ",VLOOKUP(C425,'Ceiling - Project impl.'!$A$1:$F$202,2,FALSE))</f>
        <v xml:space="preserve"> </v>
      </c>
      <c r="E425" s="6"/>
      <c r="F425" s="6"/>
      <c r="G425" s="6"/>
      <c r="H425" s="12" t="str">
        <f>IF(G425=""," ",VLOOKUP(C425,'Ceiling - Project impl.'!$A$1:$F$202,3,FALSE))</f>
        <v xml:space="preserve"> </v>
      </c>
      <c r="I425" s="13">
        <f t="shared" si="84"/>
        <v>0</v>
      </c>
      <c r="J425" s="14"/>
      <c r="K425" s="6"/>
      <c r="L425" s="12" t="str">
        <f>IF(K425=""," ",VLOOKUP(C425,'Ceiling - Project impl.'!$A$1:$F$202,4,FALSE))</f>
        <v xml:space="preserve"> </v>
      </c>
      <c r="M425" s="13">
        <f t="shared" si="85"/>
        <v>0</v>
      </c>
      <c r="N425" s="14"/>
      <c r="O425" s="6"/>
      <c r="P425" s="12" t="str">
        <f>IF(O425=""," ",VLOOKUP(C425,'Ceiling - Project impl.'!$A$1:$F$202,5,FALSE))</f>
        <v xml:space="preserve"> </v>
      </c>
      <c r="Q425" s="13">
        <f t="shared" si="86"/>
        <v>0</v>
      </c>
      <c r="R425" s="14"/>
      <c r="S425" s="6"/>
      <c r="T425" s="12" t="str">
        <f>IF(S425=""," ",VLOOKUP(C425,'Ceiling - Project impl.'!$A$1:$F$202,6,FALSE))</f>
        <v xml:space="preserve"> </v>
      </c>
      <c r="U425" s="13">
        <f t="shared" si="87"/>
        <v>0</v>
      </c>
      <c r="V425" s="136">
        <f t="shared" si="88"/>
        <v>0</v>
      </c>
      <c r="W425" s="15">
        <f t="shared" si="89"/>
        <v>0</v>
      </c>
      <c r="Y425" s="6">
        <f t="shared" si="90"/>
        <v>0</v>
      </c>
      <c r="Z425" s="163"/>
      <c r="AA425" s="12" t="str">
        <f>IF(G425=""," ",VLOOKUP(C425,'Ceiling - Project impl.'!$A$1:$F$202,3,FALSE))</f>
        <v xml:space="preserve"> </v>
      </c>
      <c r="AB425" s="13">
        <f t="shared" si="91"/>
        <v>0</v>
      </c>
      <c r="AC425" s="182">
        <f t="shared" si="92"/>
        <v>0</v>
      </c>
      <c r="AD425" s="14"/>
      <c r="AE425" s="6">
        <f t="shared" si="93"/>
        <v>0</v>
      </c>
      <c r="AF425" s="163"/>
      <c r="AG425" s="12" t="str">
        <f>IF(K425=""," ",VLOOKUP(C425,'Ceiling - Project impl.'!$A$1:$F$202,4,FALSE))</f>
        <v xml:space="preserve"> </v>
      </c>
      <c r="AH425" s="13">
        <f t="shared" si="94"/>
        <v>0</v>
      </c>
      <c r="AI425" s="182">
        <f t="shared" si="95"/>
        <v>0</v>
      </c>
      <c r="AJ425" s="14"/>
      <c r="AK425" s="6">
        <f t="shared" si="96"/>
        <v>0</v>
      </c>
      <c r="AL425" s="163"/>
      <c r="AM425" s="12" t="str">
        <f>IF(O425=""," ",VLOOKUP(C425,'Ceiling - Project impl.'!$A$1:$F$202,5,FALSE))</f>
        <v xml:space="preserve"> </v>
      </c>
      <c r="AN425" s="13">
        <f t="shared" si="97"/>
        <v>0</v>
      </c>
      <c r="AO425" s="182">
        <f t="shared" si="98"/>
        <v>0</v>
      </c>
      <c r="AP425" s="14"/>
      <c r="AQ425" s="6">
        <f t="shared" si="99"/>
        <v>0</v>
      </c>
      <c r="AR425" s="163"/>
      <c r="AS425" s="12" t="str">
        <f>IF(S425=""," ",VLOOKUP(C425,'Ceiling - Project impl.'!$A$1:$F$202,6,FALSE))</f>
        <v xml:space="preserve"> </v>
      </c>
      <c r="AT425" s="13">
        <f t="shared" si="100"/>
        <v>0</v>
      </c>
      <c r="AU425" s="182">
        <f t="shared" si="101"/>
        <v>0</v>
      </c>
      <c r="AV425" s="136">
        <f t="shared" si="102"/>
        <v>0</v>
      </c>
      <c r="AW425" s="15">
        <f t="shared" si="103"/>
        <v>0</v>
      </c>
      <c r="AX425" s="183">
        <f t="shared" si="104"/>
        <v>0</v>
      </c>
      <c r="AY425" s="388"/>
      <c r="AZ425" s="388"/>
      <c r="BA425" s="388"/>
    </row>
    <row r="426" spans="1:53" x14ac:dyDescent="0.3">
      <c r="A426" s="71"/>
      <c r="B426" s="11" t="str">
        <f>IF(A426="","",VLOOKUP(A426,'II.Distribution of grant'!$A$6:$E$45,2,FALSE))</f>
        <v/>
      </c>
      <c r="C426" s="11" t="str">
        <f>IF(A426="","",VLOOKUP(A426,'II.Distribution of grant'!$A$6:$E$45,4,FALSE))</f>
        <v/>
      </c>
      <c r="D426" s="11" t="str">
        <f>IF(A426=""," ",VLOOKUP(C426,'Ceiling - Project impl.'!$A$1:$F$202,2,FALSE))</f>
        <v xml:space="preserve"> </v>
      </c>
      <c r="E426" s="6"/>
      <c r="F426" s="6"/>
      <c r="G426" s="6"/>
      <c r="H426" s="12" t="str">
        <f>IF(G426=""," ",VLOOKUP(C426,'Ceiling - Project impl.'!$A$1:$F$202,3,FALSE))</f>
        <v xml:space="preserve"> </v>
      </c>
      <c r="I426" s="13">
        <f t="shared" si="84"/>
        <v>0</v>
      </c>
      <c r="J426" s="14"/>
      <c r="K426" s="6"/>
      <c r="L426" s="12" t="str">
        <f>IF(K426=""," ",VLOOKUP(C426,'Ceiling - Project impl.'!$A$1:$F$202,4,FALSE))</f>
        <v xml:space="preserve"> </v>
      </c>
      <c r="M426" s="13">
        <f t="shared" si="85"/>
        <v>0</v>
      </c>
      <c r="N426" s="14"/>
      <c r="O426" s="6"/>
      <c r="P426" s="12" t="str">
        <f>IF(O426=""," ",VLOOKUP(C426,'Ceiling - Project impl.'!$A$1:$F$202,5,FALSE))</f>
        <v xml:space="preserve"> </v>
      </c>
      <c r="Q426" s="13">
        <f t="shared" si="86"/>
        <v>0</v>
      </c>
      <c r="R426" s="14"/>
      <c r="S426" s="6"/>
      <c r="T426" s="12" t="str">
        <f>IF(S426=""," ",VLOOKUP(C426,'Ceiling - Project impl.'!$A$1:$F$202,6,FALSE))</f>
        <v xml:space="preserve"> </v>
      </c>
      <c r="U426" s="13">
        <f t="shared" si="87"/>
        <v>0</v>
      </c>
      <c r="V426" s="136">
        <f t="shared" si="88"/>
        <v>0</v>
      </c>
      <c r="W426" s="15">
        <f t="shared" si="89"/>
        <v>0</v>
      </c>
      <c r="Y426" s="6">
        <f t="shared" si="90"/>
        <v>0</v>
      </c>
      <c r="Z426" s="163"/>
      <c r="AA426" s="12" t="str">
        <f>IF(G426=""," ",VLOOKUP(C426,'Ceiling - Project impl.'!$A$1:$F$202,3,FALSE))</f>
        <v xml:space="preserve"> </v>
      </c>
      <c r="AB426" s="13">
        <f t="shared" si="91"/>
        <v>0</v>
      </c>
      <c r="AC426" s="182">
        <f t="shared" si="92"/>
        <v>0</v>
      </c>
      <c r="AD426" s="14"/>
      <c r="AE426" s="6">
        <f t="shared" si="93"/>
        <v>0</v>
      </c>
      <c r="AF426" s="163"/>
      <c r="AG426" s="12" t="str">
        <f>IF(K426=""," ",VLOOKUP(C426,'Ceiling - Project impl.'!$A$1:$F$202,4,FALSE))</f>
        <v xml:space="preserve"> </v>
      </c>
      <c r="AH426" s="13">
        <f t="shared" si="94"/>
        <v>0</v>
      </c>
      <c r="AI426" s="182">
        <f t="shared" si="95"/>
        <v>0</v>
      </c>
      <c r="AJ426" s="14"/>
      <c r="AK426" s="6">
        <f t="shared" si="96"/>
        <v>0</v>
      </c>
      <c r="AL426" s="163"/>
      <c r="AM426" s="12" t="str">
        <f>IF(O426=""," ",VLOOKUP(C426,'Ceiling - Project impl.'!$A$1:$F$202,5,FALSE))</f>
        <v xml:space="preserve"> </v>
      </c>
      <c r="AN426" s="13">
        <f t="shared" si="97"/>
        <v>0</v>
      </c>
      <c r="AO426" s="182">
        <f t="shared" si="98"/>
        <v>0</v>
      </c>
      <c r="AP426" s="14"/>
      <c r="AQ426" s="6">
        <f t="shared" si="99"/>
        <v>0</v>
      </c>
      <c r="AR426" s="163"/>
      <c r="AS426" s="12" t="str">
        <f>IF(S426=""," ",VLOOKUP(C426,'Ceiling - Project impl.'!$A$1:$F$202,6,FALSE))</f>
        <v xml:space="preserve"> </v>
      </c>
      <c r="AT426" s="13">
        <f t="shared" si="100"/>
        <v>0</v>
      </c>
      <c r="AU426" s="182">
        <f t="shared" si="101"/>
        <v>0</v>
      </c>
      <c r="AV426" s="136">
        <f t="shared" si="102"/>
        <v>0</v>
      </c>
      <c r="AW426" s="15">
        <f t="shared" si="103"/>
        <v>0</v>
      </c>
      <c r="AX426" s="183">
        <f t="shared" si="104"/>
        <v>0</v>
      </c>
      <c r="AY426" s="388"/>
      <c r="AZ426" s="388"/>
      <c r="BA426" s="388"/>
    </row>
    <row r="427" spans="1:53" x14ac:dyDescent="0.3">
      <c r="A427" s="71"/>
      <c r="B427" s="11" t="str">
        <f>IF(A427="","",VLOOKUP(A427,'II.Distribution of grant'!$A$6:$E$45,2,FALSE))</f>
        <v/>
      </c>
      <c r="C427" s="11" t="str">
        <f>IF(A427="","",VLOOKUP(A427,'II.Distribution of grant'!$A$6:$E$45,4,FALSE))</f>
        <v/>
      </c>
      <c r="D427" s="11" t="str">
        <f>IF(A427=""," ",VLOOKUP(C427,'Ceiling - Project impl.'!$A$1:$F$202,2,FALSE))</f>
        <v xml:space="preserve"> </v>
      </c>
      <c r="E427" s="6"/>
      <c r="F427" s="6"/>
      <c r="G427" s="6"/>
      <c r="H427" s="12" t="str">
        <f>IF(G427=""," ",VLOOKUP(C427,'Ceiling - Project impl.'!$A$1:$F$202,3,FALSE))</f>
        <v xml:space="preserve"> </v>
      </c>
      <c r="I427" s="13">
        <f t="shared" si="84"/>
        <v>0</v>
      </c>
      <c r="J427" s="14"/>
      <c r="K427" s="6"/>
      <c r="L427" s="12" t="str">
        <f>IF(K427=""," ",VLOOKUP(C427,'Ceiling - Project impl.'!$A$1:$F$202,4,FALSE))</f>
        <v xml:space="preserve"> </v>
      </c>
      <c r="M427" s="13">
        <f t="shared" si="85"/>
        <v>0</v>
      </c>
      <c r="N427" s="14"/>
      <c r="O427" s="6"/>
      <c r="P427" s="12" t="str">
        <f>IF(O427=""," ",VLOOKUP(C427,'Ceiling - Project impl.'!$A$1:$F$202,5,FALSE))</f>
        <v xml:space="preserve"> </v>
      </c>
      <c r="Q427" s="13">
        <f t="shared" si="86"/>
        <v>0</v>
      </c>
      <c r="R427" s="14"/>
      <c r="S427" s="6"/>
      <c r="T427" s="12" t="str">
        <f>IF(S427=""," ",VLOOKUP(C427,'Ceiling - Project impl.'!$A$1:$F$202,6,FALSE))</f>
        <v xml:space="preserve"> </v>
      </c>
      <c r="U427" s="13">
        <f t="shared" si="87"/>
        <v>0</v>
      </c>
      <c r="V427" s="136">
        <f t="shared" si="88"/>
        <v>0</v>
      </c>
      <c r="W427" s="15">
        <f t="shared" si="89"/>
        <v>0</v>
      </c>
      <c r="Y427" s="6">
        <f t="shared" si="90"/>
        <v>0</v>
      </c>
      <c r="Z427" s="163"/>
      <c r="AA427" s="12" t="str">
        <f>IF(G427=""," ",VLOOKUP(C427,'Ceiling - Project impl.'!$A$1:$F$202,3,FALSE))</f>
        <v xml:space="preserve"> </v>
      </c>
      <c r="AB427" s="13">
        <f t="shared" si="91"/>
        <v>0</v>
      </c>
      <c r="AC427" s="182">
        <f t="shared" si="92"/>
        <v>0</v>
      </c>
      <c r="AD427" s="14"/>
      <c r="AE427" s="6">
        <f t="shared" si="93"/>
        <v>0</v>
      </c>
      <c r="AF427" s="163"/>
      <c r="AG427" s="12" t="str">
        <f>IF(K427=""," ",VLOOKUP(C427,'Ceiling - Project impl.'!$A$1:$F$202,4,FALSE))</f>
        <v xml:space="preserve"> </v>
      </c>
      <c r="AH427" s="13">
        <f t="shared" si="94"/>
        <v>0</v>
      </c>
      <c r="AI427" s="182">
        <f t="shared" si="95"/>
        <v>0</v>
      </c>
      <c r="AJ427" s="14"/>
      <c r="AK427" s="6">
        <f t="shared" si="96"/>
        <v>0</v>
      </c>
      <c r="AL427" s="163"/>
      <c r="AM427" s="12" t="str">
        <f>IF(O427=""," ",VLOOKUP(C427,'Ceiling - Project impl.'!$A$1:$F$202,5,FALSE))</f>
        <v xml:space="preserve"> </v>
      </c>
      <c r="AN427" s="13">
        <f t="shared" si="97"/>
        <v>0</v>
      </c>
      <c r="AO427" s="182">
        <f t="shared" si="98"/>
        <v>0</v>
      </c>
      <c r="AP427" s="14"/>
      <c r="AQ427" s="6">
        <f t="shared" si="99"/>
        <v>0</v>
      </c>
      <c r="AR427" s="163"/>
      <c r="AS427" s="12" t="str">
        <f>IF(S427=""," ",VLOOKUP(C427,'Ceiling - Project impl.'!$A$1:$F$202,6,FALSE))</f>
        <v xml:space="preserve"> </v>
      </c>
      <c r="AT427" s="13">
        <f t="shared" si="100"/>
        <v>0</v>
      </c>
      <c r="AU427" s="182">
        <f t="shared" si="101"/>
        <v>0</v>
      </c>
      <c r="AV427" s="136">
        <f t="shared" si="102"/>
        <v>0</v>
      </c>
      <c r="AW427" s="15">
        <f t="shared" si="103"/>
        <v>0</v>
      </c>
      <c r="AX427" s="183">
        <f t="shared" si="104"/>
        <v>0</v>
      </c>
      <c r="AY427" s="388"/>
      <c r="AZ427" s="388"/>
      <c r="BA427" s="388"/>
    </row>
    <row r="428" spans="1:53" x14ac:dyDescent="0.3">
      <c r="A428" s="71"/>
      <c r="B428" s="11" t="str">
        <f>IF(A428="","",VLOOKUP(A428,'II.Distribution of grant'!$A$6:$E$45,2,FALSE))</f>
        <v/>
      </c>
      <c r="C428" s="11" t="str">
        <f>IF(A428="","",VLOOKUP(A428,'II.Distribution of grant'!$A$6:$E$45,4,FALSE))</f>
        <v/>
      </c>
      <c r="D428" s="11" t="str">
        <f>IF(A428=""," ",VLOOKUP(C428,'Ceiling - Project impl.'!$A$1:$F$202,2,FALSE))</f>
        <v xml:space="preserve"> </v>
      </c>
      <c r="E428" s="6"/>
      <c r="F428" s="6"/>
      <c r="G428" s="6"/>
      <c r="H428" s="12" t="str">
        <f>IF(G428=""," ",VLOOKUP(C428,'Ceiling - Project impl.'!$A$1:$F$202,3,FALSE))</f>
        <v xml:space="preserve"> </v>
      </c>
      <c r="I428" s="13">
        <f t="shared" si="84"/>
        <v>0</v>
      </c>
      <c r="J428" s="14"/>
      <c r="K428" s="6"/>
      <c r="L428" s="12" t="str">
        <f>IF(K428=""," ",VLOOKUP(C428,'Ceiling - Project impl.'!$A$1:$F$202,4,FALSE))</f>
        <v xml:space="preserve"> </v>
      </c>
      <c r="M428" s="13">
        <f t="shared" si="85"/>
        <v>0</v>
      </c>
      <c r="N428" s="14"/>
      <c r="O428" s="6"/>
      <c r="P428" s="12" t="str">
        <f>IF(O428=""," ",VLOOKUP(C428,'Ceiling - Project impl.'!$A$1:$F$202,5,FALSE))</f>
        <v xml:space="preserve"> </v>
      </c>
      <c r="Q428" s="13">
        <f t="shared" si="86"/>
        <v>0</v>
      </c>
      <c r="R428" s="14"/>
      <c r="S428" s="6"/>
      <c r="T428" s="12" t="str">
        <f>IF(S428=""," ",VLOOKUP(C428,'Ceiling - Project impl.'!$A$1:$F$202,6,FALSE))</f>
        <v xml:space="preserve"> </v>
      </c>
      <c r="U428" s="13">
        <f t="shared" si="87"/>
        <v>0</v>
      </c>
      <c r="V428" s="136">
        <f t="shared" si="88"/>
        <v>0</v>
      </c>
      <c r="W428" s="15">
        <f t="shared" si="89"/>
        <v>0</v>
      </c>
      <c r="Y428" s="6">
        <f t="shared" si="90"/>
        <v>0</v>
      </c>
      <c r="Z428" s="163"/>
      <c r="AA428" s="12" t="str">
        <f>IF(G428=""," ",VLOOKUP(C428,'Ceiling - Project impl.'!$A$1:$F$202,3,FALSE))</f>
        <v xml:space="preserve"> </v>
      </c>
      <c r="AB428" s="13">
        <f t="shared" si="91"/>
        <v>0</v>
      </c>
      <c r="AC428" s="182">
        <f t="shared" si="92"/>
        <v>0</v>
      </c>
      <c r="AD428" s="14"/>
      <c r="AE428" s="6">
        <f t="shared" si="93"/>
        <v>0</v>
      </c>
      <c r="AF428" s="163"/>
      <c r="AG428" s="12" t="str">
        <f>IF(K428=""," ",VLOOKUP(C428,'Ceiling - Project impl.'!$A$1:$F$202,4,FALSE))</f>
        <v xml:space="preserve"> </v>
      </c>
      <c r="AH428" s="13">
        <f t="shared" si="94"/>
        <v>0</v>
      </c>
      <c r="AI428" s="182">
        <f t="shared" si="95"/>
        <v>0</v>
      </c>
      <c r="AJ428" s="14"/>
      <c r="AK428" s="6">
        <f t="shared" si="96"/>
        <v>0</v>
      </c>
      <c r="AL428" s="163"/>
      <c r="AM428" s="12" t="str">
        <f>IF(O428=""," ",VLOOKUP(C428,'Ceiling - Project impl.'!$A$1:$F$202,5,FALSE))</f>
        <v xml:space="preserve"> </v>
      </c>
      <c r="AN428" s="13">
        <f t="shared" si="97"/>
        <v>0</v>
      </c>
      <c r="AO428" s="182">
        <f t="shared" si="98"/>
        <v>0</v>
      </c>
      <c r="AP428" s="14"/>
      <c r="AQ428" s="6">
        <f t="shared" si="99"/>
        <v>0</v>
      </c>
      <c r="AR428" s="163"/>
      <c r="AS428" s="12" t="str">
        <f>IF(S428=""," ",VLOOKUP(C428,'Ceiling - Project impl.'!$A$1:$F$202,6,FALSE))</f>
        <v xml:space="preserve"> </v>
      </c>
      <c r="AT428" s="13">
        <f t="shared" si="100"/>
        <v>0</v>
      </c>
      <c r="AU428" s="182">
        <f t="shared" si="101"/>
        <v>0</v>
      </c>
      <c r="AV428" s="136">
        <f t="shared" si="102"/>
        <v>0</v>
      </c>
      <c r="AW428" s="15">
        <f t="shared" si="103"/>
        <v>0</v>
      </c>
      <c r="AX428" s="183">
        <f t="shared" si="104"/>
        <v>0</v>
      </c>
      <c r="AY428" s="388"/>
      <c r="AZ428" s="388"/>
      <c r="BA428" s="388"/>
    </row>
    <row r="429" spans="1:53" x14ac:dyDescent="0.3">
      <c r="A429" s="71"/>
      <c r="B429" s="11" t="str">
        <f>IF(A429="","",VLOOKUP(A429,'II.Distribution of grant'!$A$6:$E$45,2,FALSE))</f>
        <v/>
      </c>
      <c r="C429" s="11" t="str">
        <f>IF(A429="","",VLOOKUP(A429,'II.Distribution of grant'!$A$6:$E$45,4,FALSE))</f>
        <v/>
      </c>
      <c r="D429" s="11" t="str">
        <f>IF(A429=""," ",VLOOKUP(C429,'Ceiling - Project impl.'!$A$1:$F$202,2,FALSE))</f>
        <v xml:space="preserve"> </v>
      </c>
      <c r="E429" s="6"/>
      <c r="F429" s="6"/>
      <c r="G429" s="6"/>
      <c r="H429" s="12" t="str">
        <f>IF(G429=""," ",VLOOKUP(C429,'Ceiling - Project impl.'!$A$1:$F$202,3,FALSE))</f>
        <v xml:space="preserve"> </v>
      </c>
      <c r="I429" s="13">
        <f t="shared" si="84"/>
        <v>0</v>
      </c>
      <c r="J429" s="14"/>
      <c r="K429" s="6"/>
      <c r="L429" s="12" t="str">
        <f>IF(K429=""," ",VLOOKUP(C429,'Ceiling - Project impl.'!$A$1:$F$202,4,FALSE))</f>
        <v xml:space="preserve"> </v>
      </c>
      <c r="M429" s="13">
        <f t="shared" si="85"/>
        <v>0</v>
      </c>
      <c r="N429" s="14"/>
      <c r="O429" s="6"/>
      <c r="P429" s="12" t="str">
        <f>IF(O429=""," ",VLOOKUP(C429,'Ceiling - Project impl.'!$A$1:$F$202,5,FALSE))</f>
        <v xml:space="preserve"> </v>
      </c>
      <c r="Q429" s="13">
        <f t="shared" si="86"/>
        <v>0</v>
      </c>
      <c r="R429" s="14"/>
      <c r="S429" s="6"/>
      <c r="T429" s="12" t="str">
        <f>IF(S429=""," ",VLOOKUP(C429,'Ceiling - Project impl.'!$A$1:$F$202,6,FALSE))</f>
        <v xml:space="preserve"> </v>
      </c>
      <c r="U429" s="13">
        <f t="shared" si="87"/>
        <v>0</v>
      </c>
      <c r="V429" s="136">
        <f t="shared" si="88"/>
        <v>0</v>
      </c>
      <c r="W429" s="15">
        <f t="shared" si="89"/>
        <v>0</v>
      </c>
      <c r="Y429" s="6">
        <f t="shared" si="90"/>
        <v>0</v>
      </c>
      <c r="Z429" s="163"/>
      <c r="AA429" s="12" t="str">
        <f>IF(G429=""," ",VLOOKUP(C429,'Ceiling - Project impl.'!$A$1:$F$202,3,FALSE))</f>
        <v xml:space="preserve"> </v>
      </c>
      <c r="AB429" s="13">
        <f t="shared" si="91"/>
        <v>0</v>
      </c>
      <c r="AC429" s="182">
        <f t="shared" si="92"/>
        <v>0</v>
      </c>
      <c r="AD429" s="14"/>
      <c r="AE429" s="6">
        <f t="shared" si="93"/>
        <v>0</v>
      </c>
      <c r="AF429" s="163"/>
      <c r="AG429" s="12" t="str">
        <f>IF(K429=""," ",VLOOKUP(C429,'Ceiling - Project impl.'!$A$1:$F$202,4,FALSE))</f>
        <v xml:space="preserve"> </v>
      </c>
      <c r="AH429" s="13">
        <f t="shared" si="94"/>
        <v>0</v>
      </c>
      <c r="AI429" s="182">
        <f t="shared" si="95"/>
        <v>0</v>
      </c>
      <c r="AJ429" s="14"/>
      <c r="AK429" s="6">
        <f t="shared" si="96"/>
        <v>0</v>
      </c>
      <c r="AL429" s="163"/>
      <c r="AM429" s="12" t="str">
        <f>IF(O429=""," ",VLOOKUP(C429,'Ceiling - Project impl.'!$A$1:$F$202,5,FALSE))</f>
        <v xml:space="preserve"> </v>
      </c>
      <c r="AN429" s="13">
        <f t="shared" si="97"/>
        <v>0</v>
      </c>
      <c r="AO429" s="182">
        <f t="shared" si="98"/>
        <v>0</v>
      </c>
      <c r="AP429" s="14"/>
      <c r="AQ429" s="6">
        <f t="shared" si="99"/>
        <v>0</v>
      </c>
      <c r="AR429" s="163"/>
      <c r="AS429" s="12" t="str">
        <f>IF(S429=""," ",VLOOKUP(C429,'Ceiling - Project impl.'!$A$1:$F$202,6,FALSE))</f>
        <v xml:space="preserve"> </v>
      </c>
      <c r="AT429" s="13">
        <f t="shared" si="100"/>
        <v>0</v>
      </c>
      <c r="AU429" s="182">
        <f t="shared" si="101"/>
        <v>0</v>
      </c>
      <c r="AV429" s="136">
        <f t="shared" si="102"/>
        <v>0</v>
      </c>
      <c r="AW429" s="15">
        <f t="shared" si="103"/>
        <v>0</v>
      </c>
      <c r="AX429" s="183">
        <f t="shared" si="104"/>
        <v>0</v>
      </c>
      <c r="AY429" s="388"/>
      <c r="AZ429" s="388"/>
      <c r="BA429" s="388"/>
    </row>
    <row r="430" spans="1:53" x14ac:dyDescent="0.3">
      <c r="A430" s="71"/>
      <c r="B430" s="11" t="str">
        <f>IF(A430="","",VLOOKUP(A430,'II.Distribution of grant'!$A$6:$E$45,2,FALSE))</f>
        <v/>
      </c>
      <c r="C430" s="11" t="str">
        <f>IF(A430="","",VLOOKUP(A430,'II.Distribution of grant'!$A$6:$E$45,4,FALSE))</f>
        <v/>
      </c>
      <c r="D430" s="11" t="str">
        <f>IF(A430=""," ",VLOOKUP(C430,'Ceiling - Project impl.'!$A$1:$F$202,2,FALSE))</f>
        <v xml:space="preserve"> </v>
      </c>
      <c r="E430" s="6"/>
      <c r="F430" s="6"/>
      <c r="G430" s="6"/>
      <c r="H430" s="12" t="str">
        <f>IF(G430=""," ",VLOOKUP(C430,'Ceiling - Project impl.'!$A$1:$F$202,3,FALSE))</f>
        <v xml:space="preserve"> </v>
      </c>
      <c r="I430" s="13">
        <f t="shared" si="84"/>
        <v>0</v>
      </c>
      <c r="J430" s="14"/>
      <c r="K430" s="6"/>
      <c r="L430" s="12" t="str">
        <f>IF(K430=""," ",VLOOKUP(C430,'Ceiling - Project impl.'!$A$1:$F$202,4,FALSE))</f>
        <v xml:space="preserve"> </v>
      </c>
      <c r="M430" s="13">
        <f t="shared" si="85"/>
        <v>0</v>
      </c>
      <c r="N430" s="14"/>
      <c r="O430" s="6"/>
      <c r="P430" s="12" t="str">
        <f>IF(O430=""," ",VLOOKUP(C430,'Ceiling - Project impl.'!$A$1:$F$202,5,FALSE))</f>
        <v xml:space="preserve"> </v>
      </c>
      <c r="Q430" s="13">
        <f t="shared" si="86"/>
        <v>0</v>
      </c>
      <c r="R430" s="14"/>
      <c r="S430" s="6"/>
      <c r="T430" s="12" t="str">
        <f>IF(S430=""," ",VLOOKUP(C430,'Ceiling - Project impl.'!$A$1:$F$202,6,FALSE))</f>
        <v xml:space="preserve"> </v>
      </c>
      <c r="U430" s="13">
        <f t="shared" si="87"/>
        <v>0</v>
      </c>
      <c r="V430" s="136">
        <f t="shared" si="88"/>
        <v>0</v>
      </c>
      <c r="W430" s="15">
        <f t="shared" si="89"/>
        <v>0</v>
      </c>
      <c r="Y430" s="6">
        <f t="shared" si="90"/>
        <v>0</v>
      </c>
      <c r="Z430" s="163"/>
      <c r="AA430" s="12" t="str">
        <f>IF(G430=""," ",VLOOKUP(C430,'Ceiling - Project impl.'!$A$1:$F$202,3,FALSE))</f>
        <v xml:space="preserve"> </v>
      </c>
      <c r="AB430" s="13">
        <f t="shared" si="91"/>
        <v>0</v>
      </c>
      <c r="AC430" s="182">
        <f t="shared" si="92"/>
        <v>0</v>
      </c>
      <c r="AD430" s="14"/>
      <c r="AE430" s="6">
        <f t="shared" si="93"/>
        <v>0</v>
      </c>
      <c r="AF430" s="163"/>
      <c r="AG430" s="12" t="str">
        <f>IF(K430=""," ",VLOOKUP(C430,'Ceiling - Project impl.'!$A$1:$F$202,4,FALSE))</f>
        <v xml:space="preserve"> </v>
      </c>
      <c r="AH430" s="13">
        <f t="shared" si="94"/>
        <v>0</v>
      </c>
      <c r="AI430" s="182">
        <f t="shared" si="95"/>
        <v>0</v>
      </c>
      <c r="AJ430" s="14"/>
      <c r="AK430" s="6">
        <f t="shared" si="96"/>
        <v>0</v>
      </c>
      <c r="AL430" s="163"/>
      <c r="AM430" s="12" t="str">
        <f>IF(O430=""," ",VLOOKUP(C430,'Ceiling - Project impl.'!$A$1:$F$202,5,FALSE))</f>
        <v xml:space="preserve"> </v>
      </c>
      <c r="AN430" s="13">
        <f t="shared" si="97"/>
        <v>0</v>
      </c>
      <c r="AO430" s="182">
        <f t="shared" si="98"/>
        <v>0</v>
      </c>
      <c r="AP430" s="14"/>
      <c r="AQ430" s="6">
        <f t="shared" si="99"/>
        <v>0</v>
      </c>
      <c r="AR430" s="163"/>
      <c r="AS430" s="12" t="str">
        <f>IF(S430=""," ",VLOOKUP(C430,'Ceiling - Project impl.'!$A$1:$F$202,6,FALSE))</f>
        <v xml:space="preserve"> </v>
      </c>
      <c r="AT430" s="13">
        <f t="shared" si="100"/>
        <v>0</v>
      </c>
      <c r="AU430" s="182">
        <f t="shared" si="101"/>
        <v>0</v>
      </c>
      <c r="AV430" s="136">
        <f t="shared" si="102"/>
        <v>0</v>
      </c>
      <c r="AW430" s="15">
        <f t="shared" si="103"/>
        <v>0</v>
      </c>
      <c r="AX430" s="183">
        <f t="shared" si="104"/>
        <v>0</v>
      </c>
      <c r="AY430" s="388"/>
      <c r="AZ430" s="388"/>
      <c r="BA430" s="388"/>
    </row>
    <row r="431" spans="1:53" x14ac:dyDescent="0.3">
      <c r="A431" s="71"/>
      <c r="B431" s="11" t="str">
        <f>IF(A431="","",VLOOKUP(A431,'II.Distribution of grant'!$A$6:$E$45,2,FALSE))</f>
        <v/>
      </c>
      <c r="C431" s="11" t="str">
        <f>IF(A431="","",VLOOKUP(A431,'II.Distribution of grant'!$A$6:$E$45,4,FALSE))</f>
        <v/>
      </c>
      <c r="D431" s="11" t="str">
        <f>IF(A431=""," ",VLOOKUP(C431,'Ceiling - Project impl.'!$A$1:$F$202,2,FALSE))</f>
        <v xml:space="preserve"> </v>
      </c>
      <c r="E431" s="6"/>
      <c r="F431" s="6"/>
      <c r="G431" s="6"/>
      <c r="H431" s="12" t="str">
        <f>IF(G431=""," ",VLOOKUP(C431,'Ceiling - Project impl.'!$A$1:$F$202,3,FALSE))</f>
        <v xml:space="preserve"> </v>
      </c>
      <c r="I431" s="13">
        <f t="shared" si="84"/>
        <v>0</v>
      </c>
      <c r="J431" s="14"/>
      <c r="K431" s="6"/>
      <c r="L431" s="12" t="str">
        <f>IF(K431=""," ",VLOOKUP(C431,'Ceiling - Project impl.'!$A$1:$F$202,4,FALSE))</f>
        <v xml:space="preserve"> </v>
      </c>
      <c r="M431" s="13">
        <f t="shared" si="85"/>
        <v>0</v>
      </c>
      <c r="N431" s="14"/>
      <c r="O431" s="6"/>
      <c r="P431" s="12" t="str">
        <f>IF(O431=""," ",VLOOKUP(C431,'Ceiling - Project impl.'!$A$1:$F$202,5,FALSE))</f>
        <v xml:space="preserve"> </v>
      </c>
      <c r="Q431" s="13">
        <f t="shared" si="86"/>
        <v>0</v>
      </c>
      <c r="R431" s="14"/>
      <c r="S431" s="6"/>
      <c r="T431" s="12" t="str">
        <f>IF(S431=""," ",VLOOKUP(C431,'Ceiling - Project impl.'!$A$1:$F$202,6,FALSE))</f>
        <v xml:space="preserve"> </v>
      </c>
      <c r="U431" s="13">
        <f t="shared" si="87"/>
        <v>0</v>
      </c>
      <c r="V431" s="136">
        <f t="shared" si="88"/>
        <v>0</v>
      </c>
      <c r="W431" s="15">
        <f t="shared" si="89"/>
        <v>0</v>
      </c>
      <c r="Y431" s="6">
        <f t="shared" si="90"/>
        <v>0</v>
      </c>
      <c r="Z431" s="163"/>
      <c r="AA431" s="12" t="str">
        <f>IF(G431=""," ",VLOOKUP(C431,'Ceiling - Project impl.'!$A$1:$F$202,3,FALSE))</f>
        <v xml:space="preserve"> </v>
      </c>
      <c r="AB431" s="13">
        <f t="shared" si="91"/>
        <v>0</v>
      </c>
      <c r="AC431" s="182">
        <f t="shared" si="92"/>
        <v>0</v>
      </c>
      <c r="AD431" s="14"/>
      <c r="AE431" s="6">
        <f t="shared" si="93"/>
        <v>0</v>
      </c>
      <c r="AF431" s="163"/>
      <c r="AG431" s="12" t="str">
        <f>IF(K431=""," ",VLOOKUP(C431,'Ceiling - Project impl.'!$A$1:$F$202,4,FALSE))</f>
        <v xml:space="preserve"> </v>
      </c>
      <c r="AH431" s="13">
        <f t="shared" si="94"/>
        <v>0</v>
      </c>
      <c r="AI431" s="182">
        <f t="shared" si="95"/>
        <v>0</v>
      </c>
      <c r="AJ431" s="14"/>
      <c r="AK431" s="6">
        <f t="shared" si="96"/>
        <v>0</v>
      </c>
      <c r="AL431" s="163"/>
      <c r="AM431" s="12" t="str">
        <f>IF(O431=""," ",VLOOKUP(C431,'Ceiling - Project impl.'!$A$1:$F$202,5,FALSE))</f>
        <v xml:space="preserve"> </v>
      </c>
      <c r="AN431" s="13">
        <f t="shared" si="97"/>
        <v>0</v>
      </c>
      <c r="AO431" s="182">
        <f t="shared" si="98"/>
        <v>0</v>
      </c>
      <c r="AP431" s="14"/>
      <c r="AQ431" s="6">
        <f t="shared" si="99"/>
        <v>0</v>
      </c>
      <c r="AR431" s="163"/>
      <c r="AS431" s="12" t="str">
        <f>IF(S431=""," ",VLOOKUP(C431,'Ceiling - Project impl.'!$A$1:$F$202,6,FALSE))</f>
        <v xml:space="preserve"> </v>
      </c>
      <c r="AT431" s="13">
        <f t="shared" si="100"/>
        <v>0</v>
      </c>
      <c r="AU431" s="182">
        <f t="shared" si="101"/>
        <v>0</v>
      </c>
      <c r="AV431" s="136">
        <f t="shared" si="102"/>
        <v>0</v>
      </c>
      <c r="AW431" s="15">
        <f t="shared" si="103"/>
        <v>0</v>
      </c>
      <c r="AX431" s="183">
        <f t="shared" si="104"/>
        <v>0</v>
      </c>
      <c r="AY431" s="388"/>
      <c r="AZ431" s="388"/>
      <c r="BA431" s="388"/>
    </row>
    <row r="432" spans="1:53" x14ac:dyDescent="0.3">
      <c r="A432" s="71"/>
      <c r="B432" s="11" t="str">
        <f>IF(A432="","",VLOOKUP(A432,'II.Distribution of grant'!$A$6:$E$45,2,FALSE))</f>
        <v/>
      </c>
      <c r="C432" s="11" t="str">
        <f>IF(A432="","",VLOOKUP(A432,'II.Distribution of grant'!$A$6:$E$45,4,FALSE))</f>
        <v/>
      </c>
      <c r="D432" s="11" t="str">
        <f>IF(A432=""," ",VLOOKUP(C432,'Ceiling - Project impl.'!$A$1:$F$202,2,FALSE))</f>
        <v xml:space="preserve"> </v>
      </c>
      <c r="E432" s="6"/>
      <c r="F432" s="6"/>
      <c r="G432" s="6"/>
      <c r="H432" s="12" t="str">
        <f>IF(G432=""," ",VLOOKUP(C432,'Ceiling - Project impl.'!$A$1:$F$202,3,FALSE))</f>
        <v xml:space="preserve"> </v>
      </c>
      <c r="I432" s="13">
        <f t="shared" si="84"/>
        <v>0</v>
      </c>
      <c r="J432" s="14"/>
      <c r="K432" s="6"/>
      <c r="L432" s="12" t="str">
        <f>IF(K432=""," ",VLOOKUP(C432,'Ceiling - Project impl.'!$A$1:$F$202,4,FALSE))</f>
        <v xml:space="preserve"> </v>
      </c>
      <c r="M432" s="13">
        <f t="shared" si="85"/>
        <v>0</v>
      </c>
      <c r="N432" s="14"/>
      <c r="O432" s="6"/>
      <c r="P432" s="12" t="str">
        <f>IF(O432=""," ",VLOOKUP(C432,'Ceiling - Project impl.'!$A$1:$F$202,5,FALSE))</f>
        <v xml:space="preserve"> </v>
      </c>
      <c r="Q432" s="13">
        <f t="shared" si="86"/>
        <v>0</v>
      </c>
      <c r="R432" s="14"/>
      <c r="S432" s="6"/>
      <c r="T432" s="12" t="str">
        <f>IF(S432=""," ",VLOOKUP(C432,'Ceiling - Project impl.'!$A$1:$F$202,6,FALSE))</f>
        <v xml:space="preserve"> </v>
      </c>
      <c r="U432" s="13">
        <f t="shared" si="87"/>
        <v>0</v>
      </c>
      <c r="V432" s="136">
        <f t="shared" si="88"/>
        <v>0</v>
      </c>
      <c r="W432" s="15">
        <f t="shared" si="89"/>
        <v>0</v>
      </c>
      <c r="Y432" s="6">
        <f t="shared" si="90"/>
        <v>0</v>
      </c>
      <c r="Z432" s="163"/>
      <c r="AA432" s="12" t="str">
        <f>IF(G432=""," ",VLOOKUP(C432,'Ceiling - Project impl.'!$A$1:$F$202,3,FALSE))</f>
        <v xml:space="preserve"> </v>
      </c>
      <c r="AB432" s="13">
        <f t="shared" si="91"/>
        <v>0</v>
      </c>
      <c r="AC432" s="182">
        <f t="shared" si="92"/>
        <v>0</v>
      </c>
      <c r="AD432" s="14"/>
      <c r="AE432" s="6">
        <f t="shared" si="93"/>
        <v>0</v>
      </c>
      <c r="AF432" s="163"/>
      <c r="AG432" s="12" t="str">
        <f>IF(K432=""," ",VLOOKUP(C432,'Ceiling - Project impl.'!$A$1:$F$202,4,FALSE))</f>
        <v xml:space="preserve"> </v>
      </c>
      <c r="AH432" s="13">
        <f t="shared" si="94"/>
        <v>0</v>
      </c>
      <c r="AI432" s="182">
        <f t="shared" si="95"/>
        <v>0</v>
      </c>
      <c r="AJ432" s="14"/>
      <c r="AK432" s="6">
        <f t="shared" si="96"/>
        <v>0</v>
      </c>
      <c r="AL432" s="163"/>
      <c r="AM432" s="12" t="str">
        <f>IF(O432=""," ",VLOOKUP(C432,'Ceiling - Project impl.'!$A$1:$F$202,5,FALSE))</f>
        <v xml:space="preserve"> </v>
      </c>
      <c r="AN432" s="13">
        <f t="shared" si="97"/>
        <v>0</v>
      </c>
      <c r="AO432" s="182">
        <f t="shared" si="98"/>
        <v>0</v>
      </c>
      <c r="AP432" s="14"/>
      <c r="AQ432" s="6">
        <f t="shared" si="99"/>
        <v>0</v>
      </c>
      <c r="AR432" s="163"/>
      <c r="AS432" s="12" t="str">
        <f>IF(S432=""," ",VLOOKUP(C432,'Ceiling - Project impl.'!$A$1:$F$202,6,FALSE))</f>
        <v xml:space="preserve"> </v>
      </c>
      <c r="AT432" s="13">
        <f t="shared" si="100"/>
        <v>0</v>
      </c>
      <c r="AU432" s="182">
        <f t="shared" si="101"/>
        <v>0</v>
      </c>
      <c r="AV432" s="136">
        <f t="shared" si="102"/>
        <v>0</v>
      </c>
      <c r="AW432" s="15">
        <f t="shared" si="103"/>
        <v>0</v>
      </c>
      <c r="AX432" s="183">
        <f t="shared" si="104"/>
        <v>0</v>
      </c>
      <c r="AY432" s="388"/>
      <c r="AZ432" s="388"/>
      <c r="BA432" s="388"/>
    </row>
    <row r="433" spans="1:53" x14ac:dyDescent="0.3">
      <c r="A433" s="71"/>
      <c r="B433" s="11" t="str">
        <f>IF(A433="","",VLOOKUP(A433,'II.Distribution of grant'!$A$6:$E$45,2,FALSE))</f>
        <v/>
      </c>
      <c r="C433" s="11" t="str">
        <f>IF(A433="","",VLOOKUP(A433,'II.Distribution of grant'!$A$6:$E$45,4,FALSE))</f>
        <v/>
      </c>
      <c r="D433" s="11" t="str">
        <f>IF(A433=""," ",VLOOKUP(C433,'Ceiling - Project impl.'!$A$1:$F$202,2,FALSE))</f>
        <v xml:space="preserve"> </v>
      </c>
      <c r="E433" s="6"/>
      <c r="F433" s="6"/>
      <c r="G433" s="6"/>
      <c r="H433" s="12" t="str">
        <f>IF(G433=""," ",VLOOKUP(C433,'Ceiling - Project impl.'!$A$1:$F$202,3,FALSE))</f>
        <v xml:space="preserve"> </v>
      </c>
      <c r="I433" s="13">
        <f t="shared" si="84"/>
        <v>0</v>
      </c>
      <c r="J433" s="14"/>
      <c r="K433" s="6"/>
      <c r="L433" s="12" t="str">
        <f>IF(K433=""," ",VLOOKUP(C433,'Ceiling - Project impl.'!$A$1:$F$202,4,FALSE))</f>
        <v xml:space="preserve"> </v>
      </c>
      <c r="M433" s="13">
        <f t="shared" si="85"/>
        <v>0</v>
      </c>
      <c r="N433" s="14"/>
      <c r="O433" s="6"/>
      <c r="P433" s="12" t="str">
        <f>IF(O433=""," ",VLOOKUP(C433,'Ceiling - Project impl.'!$A$1:$F$202,5,FALSE))</f>
        <v xml:space="preserve"> </v>
      </c>
      <c r="Q433" s="13">
        <f t="shared" si="86"/>
        <v>0</v>
      </c>
      <c r="R433" s="14"/>
      <c r="S433" s="6"/>
      <c r="T433" s="12" t="str">
        <f>IF(S433=""," ",VLOOKUP(C433,'Ceiling - Project impl.'!$A$1:$F$202,6,FALSE))</f>
        <v xml:space="preserve"> </v>
      </c>
      <c r="U433" s="13">
        <f t="shared" si="87"/>
        <v>0</v>
      </c>
      <c r="V433" s="136">
        <f t="shared" si="88"/>
        <v>0</v>
      </c>
      <c r="W433" s="15">
        <f t="shared" si="89"/>
        <v>0</v>
      </c>
      <c r="Y433" s="6">
        <f t="shared" si="90"/>
        <v>0</v>
      </c>
      <c r="Z433" s="163"/>
      <c r="AA433" s="12" t="str">
        <f>IF(G433=""," ",VLOOKUP(C433,'Ceiling - Project impl.'!$A$1:$F$202,3,FALSE))</f>
        <v xml:space="preserve"> </v>
      </c>
      <c r="AB433" s="13">
        <f t="shared" si="91"/>
        <v>0</v>
      </c>
      <c r="AC433" s="182">
        <f t="shared" si="92"/>
        <v>0</v>
      </c>
      <c r="AD433" s="14"/>
      <c r="AE433" s="6">
        <f t="shared" si="93"/>
        <v>0</v>
      </c>
      <c r="AF433" s="163"/>
      <c r="AG433" s="12" t="str">
        <f>IF(K433=""," ",VLOOKUP(C433,'Ceiling - Project impl.'!$A$1:$F$202,4,FALSE))</f>
        <v xml:space="preserve"> </v>
      </c>
      <c r="AH433" s="13">
        <f t="shared" si="94"/>
        <v>0</v>
      </c>
      <c r="AI433" s="182">
        <f t="shared" si="95"/>
        <v>0</v>
      </c>
      <c r="AJ433" s="14"/>
      <c r="AK433" s="6">
        <f t="shared" si="96"/>
        <v>0</v>
      </c>
      <c r="AL433" s="163"/>
      <c r="AM433" s="12" t="str">
        <f>IF(O433=""," ",VLOOKUP(C433,'Ceiling - Project impl.'!$A$1:$F$202,5,FALSE))</f>
        <v xml:space="preserve"> </v>
      </c>
      <c r="AN433" s="13">
        <f t="shared" si="97"/>
        <v>0</v>
      </c>
      <c r="AO433" s="182">
        <f t="shared" si="98"/>
        <v>0</v>
      </c>
      <c r="AP433" s="14"/>
      <c r="AQ433" s="6">
        <f t="shared" si="99"/>
        <v>0</v>
      </c>
      <c r="AR433" s="163"/>
      <c r="AS433" s="12" t="str">
        <f>IF(S433=""," ",VLOOKUP(C433,'Ceiling - Project impl.'!$A$1:$F$202,6,FALSE))</f>
        <v xml:space="preserve"> </v>
      </c>
      <c r="AT433" s="13">
        <f t="shared" si="100"/>
        <v>0</v>
      </c>
      <c r="AU433" s="182">
        <f t="shared" si="101"/>
        <v>0</v>
      </c>
      <c r="AV433" s="136">
        <f t="shared" si="102"/>
        <v>0</v>
      </c>
      <c r="AW433" s="15">
        <f t="shared" si="103"/>
        <v>0</v>
      </c>
      <c r="AX433" s="183">
        <f t="shared" si="104"/>
        <v>0</v>
      </c>
      <c r="AY433" s="388"/>
      <c r="AZ433" s="388"/>
      <c r="BA433" s="388"/>
    </row>
    <row r="434" spans="1:53" x14ac:dyDescent="0.3">
      <c r="A434" s="71"/>
      <c r="B434" s="11" t="str">
        <f>IF(A434="","",VLOOKUP(A434,'II.Distribution of grant'!$A$6:$E$45,2,FALSE))</f>
        <v/>
      </c>
      <c r="C434" s="11" t="str">
        <f>IF(A434="","",VLOOKUP(A434,'II.Distribution of grant'!$A$6:$E$45,4,FALSE))</f>
        <v/>
      </c>
      <c r="D434" s="11" t="str">
        <f>IF(A434=""," ",VLOOKUP(C434,'Ceiling - Project impl.'!$A$1:$F$202,2,FALSE))</f>
        <v xml:space="preserve"> </v>
      </c>
      <c r="E434" s="6"/>
      <c r="F434" s="6"/>
      <c r="G434" s="6"/>
      <c r="H434" s="12" t="str">
        <f>IF(G434=""," ",VLOOKUP(C434,'Ceiling - Project impl.'!$A$1:$F$202,3,FALSE))</f>
        <v xml:space="preserve"> </v>
      </c>
      <c r="I434" s="13">
        <f t="shared" si="84"/>
        <v>0</v>
      </c>
      <c r="J434" s="14"/>
      <c r="K434" s="6"/>
      <c r="L434" s="12" t="str">
        <f>IF(K434=""," ",VLOOKUP(C434,'Ceiling - Project impl.'!$A$1:$F$202,4,FALSE))</f>
        <v xml:space="preserve"> </v>
      </c>
      <c r="M434" s="13">
        <f t="shared" si="85"/>
        <v>0</v>
      </c>
      <c r="N434" s="14"/>
      <c r="O434" s="6"/>
      <c r="P434" s="12" t="str">
        <f>IF(O434=""," ",VLOOKUP(C434,'Ceiling - Project impl.'!$A$1:$F$202,5,FALSE))</f>
        <v xml:space="preserve"> </v>
      </c>
      <c r="Q434" s="13">
        <f t="shared" si="86"/>
        <v>0</v>
      </c>
      <c r="R434" s="14"/>
      <c r="S434" s="6"/>
      <c r="T434" s="12" t="str">
        <f>IF(S434=""," ",VLOOKUP(C434,'Ceiling - Project impl.'!$A$1:$F$202,6,FALSE))</f>
        <v xml:space="preserve"> </v>
      </c>
      <c r="U434" s="13">
        <f t="shared" si="87"/>
        <v>0</v>
      </c>
      <c r="V434" s="136">
        <f t="shared" si="88"/>
        <v>0</v>
      </c>
      <c r="W434" s="15">
        <f t="shared" si="89"/>
        <v>0</v>
      </c>
      <c r="Y434" s="6">
        <f t="shared" si="90"/>
        <v>0</v>
      </c>
      <c r="Z434" s="163"/>
      <c r="AA434" s="12" t="str">
        <f>IF(G434=""," ",VLOOKUP(C434,'Ceiling - Project impl.'!$A$1:$F$202,3,FALSE))</f>
        <v xml:space="preserve"> </v>
      </c>
      <c r="AB434" s="13">
        <f t="shared" si="91"/>
        <v>0</v>
      </c>
      <c r="AC434" s="182">
        <f t="shared" si="92"/>
        <v>0</v>
      </c>
      <c r="AD434" s="14"/>
      <c r="AE434" s="6">
        <f t="shared" si="93"/>
        <v>0</v>
      </c>
      <c r="AF434" s="163"/>
      <c r="AG434" s="12" t="str">
        <f>IF(K434=""," ",VLOOKUP(C434,'Ceiling - Project impl.'!$A$1:$F$202,4,FALSE))</f>
        <v xml:space="preserve"> </v>
      </c>
      <c r="AH434" s="13">
        <f t="shared" si="94"/>
        <v>0</v>
      </c>
      <c r="AI434" s="182">
        <f t="shared" si="95"/>
        <v>0</v>
      </c>
      <c r="AJ434" s="14"/>
      <c r="AK434" s="6">
        <f t="shared" si="96"/>
        <v>0</v>
      </c>
      <c r="AL434" s="163"/>
      <c r="AM434" s="12" t="str">
        <f>IF(O434=""," ",VLOOKUP(C434,'Ceiling - Project impl.'!$A$1:$F$202,5,FALSE))</f>
        <v xml:space="preserve"> </v>
      </c>
      <c r="AN434" s="13">
        <f t="shared" si="97"/>
        <v>0</v>
      </c>
      <c r="AO434" s="182">
        <f t="shared" si="98"/>
        <v>0</v>
      </c>
      <c r="AP434" s="14"/>
      <c r="AQ434" s="6">
        <f t="shared" si="99"/>
        <v>0</v>
      </c>
      <c r="AR434" s="163"/>
      <c r="AS434" s="12" t="str">
        <f>IF(S434=""," ",VLOOKUP(C434,'Ceiling - Project impl.'!$A$1:$F$202,6,FALSE))</f>
        <v xml:space="preserve"> </v>
      </c>
      <c r="AT434" s="13">
        <f t="shared" si="100"/>
        <v>0</v>
      </c>
      <c r="AU434" s="182">
        <f t="shared" si="101"/>
        <v>0</v>
      </c>
      <c r="AV434" s="136">
        <f t="shared" si="102"/>
        <v>0</v>
      </c>
      <c r="AW434" s="15">
        <f t="shared" si="103"/>
        <v>0</v>
      </c>
      <c r="AX434" s="183">
        <f t="shared" si="104"/>
        <v>0</v>
      </c>
      <c r="AY434" s="388"/>
      <c r="AZ434" s="388"/>
      <c r="BA434" s="388"/>
    </row>
    <row r="435" spans="1:53" x14ac:dyDescent="0.3">
      <c r="A435" s="71"/>
      <c r="B435" s="11" t="str">
        <f>IF(A435="","",VLOOKUP(A435,'II.Distribution of grant'!$A$6:$E$45,2,FALSE))</f>
        <v/>
      </c>
      <c r="C435" s="11" t="str">
        <f>IF(A435="","",VLOOKUP(A435,'II.Distribution of grant'!$A$6:$E$45,4,FALSE))</f>
        <v/>
      </c>
      <c r="D435" s="11" t="str">
        <f>IF(A435=""," ",VLOOKUP(C435,'Ceiling - Project impl.'!$A$1:$F$202,2,FALSE))</f>
        <v xml:space="preserve"> </v>
      </c>
      <c r="E435" s="6"/>
      <c r="F435" s="6"/>
      <c r="G435" s="6"/>
      <c r="H435" s="12" t="str">
        <f>IF(G435=""," ",VLOOKUP(C435,'Ceiling - Project impl.'!$A$1:$F$202,3,FALSE))</f>
        <v xml:space="preserve"> </v>
      </c>
      <c r="I435" s="13">
        <f t="shared" si="84"/>
        <v>0</v>
      </c>
      <c r="J435" s="14"/>
      <c r="K435" s="6"/>
      <c r="L435" s="12" t="str">
        <f>IF(K435=""," ",VLOOKUP(C435,'Ceiling - Project impl.'!$A$1:$F$202,4,FALSE))</f>
        <v xml:space="preserve"> </v>
      </c>
      <c r="M435" s="13">
        <f t="shared" si="85"/>
        <v>0</v>
      </c>
      <c r="N435" s="14"/>
      <c r="O435" s="6"/>
      <c r="P435" s="12" t="str">
        <f>IF(O435=""," ",VLOOKUP(C435,'Ceiling - Project impl.'!$A$1:$F$202,5,FALSE))</f>
        <v xml:space="preserve"> </v>
      </c>
      <c r="Q435" s="13">
        <f t="shared" si="86"/>
        <v>0</v>
      </c>
      <c r="R435" s="14"/>
      <c r="S435" s="6"/>
      <c r="T435" s="12" t="str">
        <f>IF(S435=""," ",VLOOKUP(C435,'Ceiling - Project impl.'!$A$1:$F$202,6,FALSE))</f>
        <v xml:space="preserve"> </v>
      </c>
      <c r="U435" s="13">
        <f t="shared" si="87"/>
        <v>0</v>
      </c>
      <c r="V435" s="136">
        <f t="shared" si="88"/>
        <v>0</v>
      </c>
      <c r="W435" s="15">
        <f t="shared" si="89"/>
        <v>0</v>
      </c>
      <c r="Y435" s="6">
        <f t="shared" si="90"/>
        <v>0</v>
      </c>
      <c r="Z435" s="163"/>
      <c r="AA435" s="12" t="str">
        <f>IF(G435=""," ",VLOOKUP(C435,'Ceiling - Project impl.'!$A$1:$F$202,3,FALSE))</f>
        <v xml:space="preserve"> </v>
      </c>
      <c r="AB435" s="13">
        <f t="shared" si="91"/>
        <v>0</v>
      </c>
      <c r="AC435" s="182">
        <f t="shared" si="92"/>
        <v>0</v>
      </c>
      <c r="AD435" s="14"/>
      <c r="AE435" s="6">
        <f t="shared" si="93"/>
        <v>0</v>
      </c>
      <c r="AF435" s="163"/>
      <c r="AG435" s="12" t="str">
        <f>IF(K435=""," ",VLOOKUP(C435,'Ceiling - Project impl.'!$A$1:$F$202,4,FALSE))</f>
        <v xml:space="preserve"> </v>
      </c>
      <c r="AH435" s="13">
        <f t="shared" si="94"/>
        <v>0</v>
      </c>
      <c r="AI435" s="182">
        <f t="shared" si="95"/>
        <v>0</v>
      </c>
      <c r="AJ435" s="14"/>
      <c r="AK435" s="6">
        <f t="shared" si="96"/>
        <v>0</v>
      </c>
      <c r="AL435" s="163"/>
      <c r="AM435" s="12" t="str">
        <f>IF(O435=""," ",VLOOKUP(C435,'Ceiling - Project impl.'!$A$1:$F$202,5,FALSE))</f>
        <v xml:space="preserve"> </v>
      </c>
      <c r="AN435" s="13">
        <f t="shared" si="97"/>
        <v>0</v>
      </c>
      <c r="AO435" s="182">
        <f t="shared" si="98"/>
        <v>0</v>
      </c>
      <c r="AP435" s="14"/>
      <c r="AQ435" s="6">
        <f t="shared" si="99"/>
        <v>0</v>
      </c>
      <c r="AR435" s="163"/>
      <c r="AS435" s="12" t="str">
        <f>IF(S435=""," ",VLOOKUP(C435,'Ceiling - Project impl.'!$A$1:$F$202,6,FALSE))</f>
        <v xml:space="preserve"> </v>
      </c>
      <c r="AT435" s="13">
        <f t="shared" si="100"/>
        <v>0</v>
      </c>
      <c r="AU435" s="182">
        <f t="shared" si="101"/>
        <v>0</v>
      </c>
      <c r="AV435" s="136">
        <f t="shared" si="102"/>
        <v>0</v>
      </c>
      <c r="AW435" s="15">
        <f t="shared" si="103"/>
        <v>0</v>
      </c>
      <c r="AX435" s="183">
        <f t="shared" si="104"/>
        <v>0</v>
      </c>
      <c r="AY435" s="388"/>
      <c r="AZ435" s="388"/>
      <c r="BA435" s="388"/>
    </row>
    <row r="436" spans="1:53" x14ac:dyDescent="0.3">
      <c r="A436" s="71"/>
      <c r="B436" s="11" t="str">
        <f>IF(A436="","",VLOOKUP(A436,'II.Distribution of grant'!$A$6:$E$45,2,FALSE))</f>
        <v/>
      </c>
      <c r="C436" s="11" t="str">
        <f>IF(A436="","",VLOOKUP(A436,'II.Distribution of grant'!$A$6:$E$45,4,FALSE))</f>
        <v/>
      </c>
      <c r="D436" s="11" t="str">
        <f>IF(A436=""," ",VLOOKUP(C436,'Ceiling - Project impl.'!$A$1:$F$202,2,FALSE))</f>
        <v xml:space="preserve"> </v>
      </c>
      <c r="E436" s="6"/>
      <c r="F436" s="6"/>
      <c r="G436" s="6"/>
      <c r="H436" s="12" t="str">
        <f>IF(G436=""," ",VLOOKUP(C436,'Ceiling - Project impl.'!$A$1:$F$202,3,FALSE))</f>
        <v xml:space="preserve"> </v>
      </c>
      <c r="I436" s="13">
        <f t="shared" si="84"/>
        <v>0</v>
      </c>
      <c r="J436" s="14"/>
      <c r="K436" s="6"/>
      <c r="L436" s="12" t="str">
        <f>IF(K436=""," ",VLOOKUP(C436,'Ceiling - Project impl.'!$A$1:$F$202,4,FALSE))</f>
        <v xml:space="preserve"> </v>
      </c>
      <c r="M436" s="13">
        <f t="shared" si="85"/>
        <v>0</v>
      </c>
      <c r="N436" s="14"/>
      <c r="O436" s="6"/>
      <c r="P436" s="12" t="str">
        <f>IF(O436=""," ",VLOOKUP(C436,'Ceiling - Project impl.'!$A$1:$F$202,5,FALSE))</f>
        <v xml:space="preserve"> </v>
      </c>
      <c r="Q436" s="13">
        <f t="shared" si="86"/>
        <v>0</v>
      </c>
      <c r="R436" s="14"/>
      <c r="S436" s="6"/>
      <c r="T436" s="12" t="str">
        <f>IF(S436=""," ",VLOOKUP(C436,'Ceiling - Project impl.'!$A$1:$F$202,6,FALSE))</f>
        <v xml:space="preserve"> </v>
      </c>
      <c r="U436" s="13">
        <f t="shared" si="87"/>
        <v>0</v>
      </c>
      <c r="V436" s="136">
        <f t="shared" si="88"/>
        <v>0</v>
      </c>
      <c r="W436" s="15">
        <f t="shared" si="89"/>
        <v>0</v>
      </c>
      <c r="Y436" s="6">
        <f t="shared" si="90"/>
        <v>0</v>
      </c>
      <c r="Z436" s="163"/>
      <c r="AA436" s="12" t="str">
        <f>IF(G436=""," ",VLOOKUP(C436,'Ceiling - Project impl.'!$A$1:$F$202,3,FALSE))</f>
        <v xml:space="preserve"> </v>
      </c>
      <c r="AB436" s="13">
        <f t="shared" si="91"/>
        <v>0</v>
      </c>
      <c r="AC436" s="182">
        <f t="shared" si="92"/>
        <v>0</v>
      </c>
      <c r="AD436" s="14"/>
      <c r="AE436" s="6">
        <f t="shared" si="93"/>
        <v>0</v>
      </c>
      <c r="AF436" s="163"/>
      <c r="AG436" s="12" t="str">
        <f>IF(K436=""," ",VLOOKUP(C436,'Ceiling - Project impl.'!$A$1:$F$202,4,FALSE))</f>
        <v xml:space="preserve"> </v>
      </c>
      <c r="AH436" s="13">
        <f t="shared" si="94"/>
        <v>0</v>
      </c>
      <c r="AI436" s="182">
        <f t="shared" si="95"/>
        <v>0</v>
      </c>
      <c r="AJ436" s="14"/>
      <c r="AK436" s="6">
        <f t="shared" si="96"/>
        <v>0</v>
      </c>
      <c r="AL436" s="163"/>
      <c r="AM436" s="12" t="str">
        <f>IF(O436=""," ",VLOOKUP(C436,'Ceiling - Project impl.'!$A$1:$F$202,5,FALSE))</f>
        <v xml:space="preserve"> </v>
      </c>
      <c r="AN436" s="13">
        <f t="shared" si="97"/>
        <v>0</v>
      </c>
      <c r="AO436" s="182">
        <f t="shared" si="98"/>
        <v>0</v>
      </c>
      <c r="AP436" s="14"/>
      <c r="AQ436" s="6">
        <f t="shared" si="99"/>
        <v>0</v>
      </c>
      <c r="AR436" s="163"/>
      <c r="AS436" s="12" t="str">
        <f>IF(S436=""," ",VLOOKUP(C436,'Ceiling - Project impl.'!$A$1:$F$202,6,FALSE))</f>
        <v xml:space="preserve"> </v>
      </c>
      <c r="AT436" s="13">
        <f t="shared" si="100"/>
        <v>0</v>
      </c>
      <c r="AU436" s="182">
        <f t="shared" si="101"/>
        <v>0</v>
      </c>
      <c r="AV436" s="136">
        <f t="shared" si="102"/>
        <v>0</v>
      </c>
      <c r="AW436" s="15">
        <f t="shared" si="103"/>
        <v>0</v>
      </c>
      <c r="AX436" s="183">
        <f t="shared" si="104"/>
        <v>0</v>
      </c>
      <c r="AY436" s="388"/>
      <c r="AZ436" s="388"/>
      <c r="BA436" s="388"/>
    </row>
    <row r="437" spans="1:53" x14ac:dyDescent="0.3">
      <c r="A437" s="71"/>
      <c r="B437" s="11" t="str">
        <f>IF(A437="","",VLOOKUP(A437,'II.Distribution of grant'!$A$6:$E$45,2,FALSE))</f>
        <v/>
      </c>
      <c r="C437" s="11" t="str">
        <f>IF(A437="","",VLOOKUP(A437,'II.Distribution of grant'!$A$6:$E$45,4,FALSE))</f>
        <v/>
      </c>
      <c r="D437" s="11" t="str">
        <f>IF(A437=""," ",VLOOKUP(C437,'Ceiling - Project impl.'!$A$1:$F$202,2,FALSE))</f>
        <v xml:space="preserve"> </v>
      </c>
      <c r="E437" s="6"/>
      <c r="F437" s="6"/>
      <c r="G437" s="6"/>
      <c r="H437" s="12" t="str">
        <f>IF(G437=""," ",VLOOKUP(C437,'Ceiling - Project impl.'!$A$1:$F$202,3,FALSE))</f>
        <v xml:space="preserve"> </v>
      </c>
      <c r="I437" s="13">
        <f t="shared" si="84"/>
        <v>0</v>
      </c>
      <c r="J437" s="14"/>
      <c r="K437" s="6"/>
      <c r="L437" s="12" t="str">
        <f>IF(K437=""," ",VLOOKUP(C437,'Ceiling - Project impl.'!$A$1:$F$202,4,FALSE))</f>
        <v xml:space="preserve"> </v>
      </c>
      <c r="M437" s="13">
        <f t="shared" si="85"/>
        <v>0</v>
      </c>
      <c r="N437" s="14"/>
      <c r="O437" s="6"/>
      <c r="P437" s="12" t="str">
        <f>IF(O437=""," ",VLOOKUP(C437,'Ceiling - Project impl.'!$A$1:$F$202,5,FALSE))</f>
        <v xml:space="preserve"> </v>
      </c>
      <c r="Q437" s="13">
        <f t="shared" si="86"/>
        <v>0</v>
      </c>
      <c r="R437" s="14"/>
      <c r="S437" s="6"/>
      <c r="T437" s="12" t="str">
        <f>IF(S437=""," ",VLOOKUP(C437,'Ceiling - Project impl.'!$A$1:$F$202,6,FALSE))</f>
        <v xml:space="preserve"> </v>
      </c>
      <c r="U437" s="13">
        <f t="shared" si="87"/>
        <v>0</v>
      </c>
      <c r="V437" s="136">
        <f t="shared" si="88"/>
        <v>0</v>
      </c>
      <c r="W437" s="15">
        <f t="shared" si="89"/>
        <v>0</v>
      </c>
      <c r="Y437" s="6">
        <f t="shared" si="90"/>
        <v>0</v>
      </c>
      <c r="Z437" s="163"/>
      <c r="AA437" s="12" t="str">
        <f>IF(G437=""," ",VLOOKUP(C437,'Ceiling - Project impl.'!$A$1:$F$202,3,FALSE))</f>
        <v xml:space="preserve"> </v>
      </c>
      <c r="AB437" s="13">
        <f t="shared" si="91"/>
        <v>0</v>
      </c>
      <c r="AC437" s="182">
        <f t="shared" si="92"/>
        <v>0</v>
      </c>
      <c r="AD437" s="14"/>
      <c r="AE437" s="6">
        <f t="shared" si="93"/>
        <v>0</v>
      </c>
      <c r="AF437" s="163"/>
      <c r="AG437" s="12" t="str">
        <f>IF(K437=""," ",VLOOKUP(C437,'Ceiling - Project impl.'!$A$1:$F$202,4,FALSE))</f>
        <v xml:space="preserve"> </v>
      </c>
      <c r="AH437" s="13">
        <f t="shared" si="94"/>
        <v>0</v>
      </c>
      <c r="AI437" s="182">
        <f t="shared" si="95"/>
        <v>0</v>
      </c>
      <c r="AJ437" s="14"/>
      <c r="AK437" s="6">
        <f t="shared" si="96"/>
        <v>0</v>
      </c>
      <c r="AL437" s="163"/>
      <c r="AM437" s="12" t="str">
        <f>IF(O437=""," ",VLOOKUP(C437,'Ceiling - Project impl.'!$A$1:$F$202,5,FALSE))</f>
        <v xml:space="preserve"> </v>
      </c>
      <c r="AN437" s="13">
        <f t="shared" si="97"/>
        <v>0</v>
      </c>
      <c r="AO437" s="182">
        <f t="shared" si="98"/>
        <v>0</v>
      </c>
      <c r="AP437" s="14"/>
      <c r="AQ437" s="6">
        <f t="shared" si="99"/>
        <v>0</v>
      </c>
      <c r="AR437" s="163"/>
      <c r="AS437" s="12" t="str">
        <f>IF(S437=""," ",VLOOKUP(C437,'Ceiling - Project impl.'!$A$1:$F$202,6,FALSE))</f>
        <v xml:space="preserve"> </v>
      </c>
      <c r="AT437" s="13">
        <f t="shared" si="100"/>
        <v>0</v>
      </c>
      <c r="AU437" s="182">
        <f t="shared" si="101"/>
        <v>0</v>
      </c>
      <c r="AV437" s="136">
        <f t="shared" si="102"/>
        <v>0</v>
      </c>
      <c r="AW437" s="15">
        <f t="shared" si="103"/>
        <v>0</v>
      </c>
      <c r="AX437" s="183">
        <f t="shared" si="104"/>
        <v>0</v>
      </c>
      <c r="AY437" s="388"/>
      <c r="AZ437" s="388"/>
      <c r="BA437" s="388"/>
    </row>
    <row r="438" spans="1:53" x14ac:dyDescent="0.3">
      <c r="A438" s="71"/>
      <c r="B438" s="11" t="str">
        <f>IF(A438="","",VLOOKUP(A438,'II.Distribution of grant'!$A$6:$E$45,2,FALSE))</f>
        <v/>
      </c>
      <c r="C438" s="11" t="str">
        <f>IF(A438="","",VLOOKUP(A438,'II.Distribution of grant'!$A$6:$E$45,4,FALSE))</f>
        <v/>
      </c>
      <c r="D438" s="11" t="str">
        <f>IF(A438=""," ",VLOOKUP(C438,'Ceiling - Project impl.'!$A$1:$F$202,2,FALSE))</f>
        <v xml:space="preserve"> </v>
      </c>
      <c r="E438" s="6"/>
      <c r="F438" s="6"/>
      <c r="G438" s="6"/>
      <c r="H438" s="12" t="str">
        <f>IF(G438=""," ",VLOOKUP(C438,'Ceiling - Project impl.'!$A$1:$F$202,3,FALSE))</f>
        <v xml:space="preserve"> </v>
      </c>
      <c r="I438" s="13">
        <f t="shared" si="84"/>
        <v>0</v>
      </c>
      <c r="J438" s="14"/>
      <c r="K438" s="6"/>
      <c r="L438" s="12" t="str">
        <f>IF(K438=""," ",VLOOKUP(C438,'Ceiling - Project impl.'!$A$1:$F$202,4,FALSE))</f>
        <v xml:space="preserve"> </v>
      </c>
      <c r="M438" s="13">
        <f t="shared" si="85"/>
        <v>0</v>
      </c>
      <c r="N438" s="14"/>
      <c r="O438" s="6"/>
      <c r="P438" s="12" t="str">
        <f>IF(O438=""," ",VLOOKUP(C438,'Ceiling - Project impl.'!$A$1:$F$202,5,FALSE))</f>
        <v xml:space="preserve"> </v>
      </c>
      <c r="Q438" s="13">
        <f t="shared" si="86"/>
        <v>0</v>
      </c>
      <c r="R438" s="14"/>
      <c r="S438" s="6"/>
      <c r="T438" s="12" t="str">
        <f>IF(S438=""," ",VLOOKUP(C438,'Ceiling - Project impl.'!$A$1:$F$202,6,FALSE))</f>
        <v xml:space="preserve"> </v>
      </c>
      <c r="U438" s="13">
        <f t="shared" si="87"/>
        <v>0</v>
      </c>
      <c r="V438" s="136">
        <f t="shared" si="88"/>
        <v>0</v>
      </c>
      <c r="W438" s="15">
        <f t="shared" si="89"/>
        <v>0</v>
      </c>
      <c r="Y438" s="6">
        <f t="shared" si="90"/>
        <v>0</v>
      </c>
      <c r="Z438" s="163"/>
      <c r="AA438" s="12" t="str">
        <f>IF(G438=""," ",VLOOKUP(C438,'Ceiling - Project impl.'!$A$1:$F$202,3,FALSE))</f>
        <v xml:space="preserve"> </v>
      </c>
      <c r="AB438" s="13">
        <f t="shared" si="91"/>
        <v>0</v>
      </c>
      <c r="AC438" s="182">
        <f t="shared" si="92"/>
        <v>0</v>
      </c>
      <c r="AD438" s="14"/>
      <c r="AE438" s="6">
        <f t="shared" si="93"/>
        <v>0</v>
      </c>
      <c r="AF438" s="163"/>
      <c r="AG438" s="12" t="str">
        <f>IF(K438=""," ",VLOOKUP(C438,'Ceiling - Project impl.'!$A$1:$F$202,4,FALSE))</f>
        <v xml:space="preserve"> </v>
      </c>
      <c r="AH438" s="13">
        <f t="shared" si="94"/>
        <v>0</v>
      </c>
      <c r="AI438" s="182">
        <f t="shared" si="95"/>
        <v>0</v>
      </c>
      <c r="AJ438" s="14"/>
      <c r="AK438" s="6">
        <f t="shared" si="96"/>
        <v>0</v>
      </c>
      <c r="AL438" s="163"/>
      <c r="AM438" s="12" t="str">
        <f>IF(O438=""," ",VLOOKUP(C438,'Ceiling - Project impl.'!$A$1:$F$202,5,FALSE))</f>
        <v xml:space="preserve"> </v>
      </c>
      <c r="AN438" s="13">
        <f t="shared" si="97"/>
        <v>0</v>
      </c>
      <c r="AO438" s="182">
        <f t="shared" si="98"/>
        <v>0</v>
      </c>
      <c r="AP438" s="14"/>
      <c r="AQ438" s="6">
        <f t="shared" si="99"/>
        <v>0</v>
      </c>
      <c r="AR438" s="163"/>
      <c r="AS438" s="12" t="str">
        <f>IF(S438=""," ",VLOOKUP(C438,'Ceiling - Project impl.'!$A$1:$F$202,6,FALSE))</f>
        <v xml:space="preserve"> </v>
      </c>
      <c r="AT438" s="13">
        <f t="shared" si="100"/>
        <v>0</v>
      </c>
      <c r="AU438" s="182">
        <f t="shared" si="101"/>
        <v>0</v>
      </c>
      <c r="AV438" s="136">
        <f t="shared" si="102"/>
        <v>0</v>
      </c>
      <c r="AW438" s="15">
        <f t="shared" si="103"/>
        <v>0</v>
      </c>
      <c r="AX438" s="183">
        <f t="shared" si="104"/>
        <v>0</v>
      </c>
      <c r="AY438" s="388"/>
      <c r="AZ438" s="388"/>
      <c r="BA438" s="388"/>
    </row>
    <row r="439" spans="1:53" x14ac:dyDescent="0.3">
      <c r="A439" s="71"/>
      <c r="B439" s="11" t="str">
        <f>IF(A439="","",VLOOKUP(A439,'II.Distribution of grant'!$A$6:$E$45,2,FALSE))</f>
        <v/>
      </c>
      <c r="C439" s="11" t="str">
        <f>IF(A439="","",VLOOKUP(A439,'II.Distribution of grant'!$A$6:$E$45,4,FALSE))</f>
        <v/>
      </c>
      <c r="D439" s="11" t="str">
        <f>IF(A439=""," ",VLOOKUP(C439,'Ceiling - Project impl.'!$A$1:$F$202,2,FALSE))</f>
        <v xml:space="preserve"> </v>
      </c>
      <c r="E439" s="6"/>
      <c r="F439" s="6"/>
      <c r="G439" s="6"/>
      <c r="H439" s="12" t="str">
        <f>IF(G439=""," ",VLOOKUP(C439,'Ceiling - Project impl.'!$A$1:$F$202,3,FALSE))</f>
        <v xml:space="preserve"> </v>
      </c>
      <c r="I439" s="13">
        <f t="shared" si="84"/>
        <v>0</v>
      </c>
      <c r="J439" s="14"/>
      <c r="K439" s="6"/>
      <c r="L439" s="12" t="str">
        <f>IF(K439=""," ",VLOOKUP(C439,'Ceiling - Project impl.'!$A$1:$F$202,4,FALSE))</f>
        <v xml:space="preserve"> </v>
      </c>
      <c r="M439" s="13">
        <f t="shared" si="85"/>
        <v>0</v>
      </c>
      <c r="N439" s="14"/>
      <c r="O439" s="6"/>
      <c r="P439" s="12" t="str">
        <f>IF(O439=""," ",VLOOKUP(C439,'Ceiling - Project impl.'!$A$1:$F$202,5,FALSE))</f>
        <v xml:space="preserve"> </v>
      </c>
      <c r="Q439" s="13">
        <f t="shared" si="86"/>
        <v>0</v>
      </c>
      <c r="R439" s="14"/>
      <c r="S439" s="6"/>
      <c r="T439" s="12" t="str">
        <f>IF(S439=""," ",VLOOKUP(C439,'Ceiling - Project impl.'!$A$1:$F$202,6,FALSE))</f>
        <v xml:space="preserve"> </v>
      </c>
      <c r="U439" s="13">
        <f t="shared" si="87"/>
        <v>0</v>
      </c>
      <c r="V439" s="136">
        <f t="shared" si="88"/>
        <v>0</v>
      </c>
      <c r="W439" s="15">
        <f t="shared" si="89"/>
        <v>0</v>
      </c>
      <c r="Y439" s="6">
        <f t="shared" si="90"/>
        <v>0</v>
      </c>
      <c r="Z439" s="163"/>
      <c r="AA439" s="12" t="str">
        <f>IF(G439=""," ",VLOOKUP(C439,'Ceiling - Project impl.'!$A$1:$F$202,3,FALSE))</f>
        <v xml:space="preserve"> </v>
      </c>
      <c r="AB439" s="13">
        <f t="shared" si="91"/>
        <v>0</v>
      </c>
      <c r="AC439" s="182">
        <f t="shared" si="92"/>
        <v>0</v>
      </c>
      <c r="AD439" s="14"/>
      <c r="AE439" s="6">
        <f t="shared" si="93"/>
        <v>0</v>
      </c>
      <c r="AF439" s="163"/>
      <c r="AG439" s="12" t="str">
        <f>IF(K439=""," ",VLOOKUP(C439,'Ceiling - Project impl.'!$A$1:$F$202,4,FALSE))</f>
        <v xml:space="preserve"> </v>
      </c>
      <c r="AH439" s="13">
        <f t="shared" si="94"/>
        <v>0</v>
      </c>
      <c r="AI439" s="182">
        <f t="shared" si="95"/>
        <v>0</v>
      </c>
      <c r="AJ439" s="14"/>
      <c r="AK439" s="6">
        <f t="shared" si="96"/>
        <v>0</v>
      </c>
      <c r="AL439" s="163"/>
      <c r="AM439" s="12" t="str">
        <f>IF(O439=""," ",VLOOKUP(C439,'Ceiling - Project impl.'!$A$1:$F$202,5,FALSE))</f>
        <v xml:space="preserve"> </v>
      </c>
      <c r="AN439" s="13">
        <f t="shared" si="97"/>
        <v>0</v>
      </c>
      <c r="AO439" s="182">
        <f t="shared" si="98"/>
        <v>0</v>
      </c>
      <c r="AP439" s="14"/>
      <c r="AQ439" s="6">
        <f t="shared" si="99"/>
        <v>0</v>
      </c>
      <c r="AR439" s="163"/>
      <c r="AS439" s="12" t="str">
        <f>IF(S439=""," ",VLOOKUP(C439,'Ceiling - Project impl.'!$A$1:$F$202,6,FALSE))</f>
        <v xml:space="preserve"> </v>
      </c>
      <c r="AT439" s="13">
        <f t="shared" si="100"/>
        <v>0</v>
      </c>
      <c r="AU439" s="182">
        <f t="shared" si="101"/>
        <v>0</v>
      </c>
      <c r="AV439" s="136">
        <f t="shared" si="102"/>
        <v>0</v>
      </c>
      <c r="AW439" s="15">
        <f t="shared" si="103"/>
        <v>0</v>
      </c>
      <c r="AX439" s="183">
        <f t="shared" si="104"/>
        <v>0</v>
      </c>
      <c r="AY439" s="388"/>
      <c r="AZ439" s="388"/>
      <c r="BA439" s="388"/>
    </row>
    <row r="440" spans="1:53" x14ac:dyDescent="0.3">
      <c r="A440" s="71"/>
      <c r="B440" s="11" t="str">
        <f>IF(A440="","",VLOOKUP(A440,'II.Distribution of grant'!$A$6:$E$45,2,FALSE))</f>
        <v/>
      </c>
      <c r="C440" s="11" t="str">
        <f>IF(A440="","",VLOOKUP(A440,'II.Distribution of grant'!$A$6:$E$45,4,FALSE))</f>
        <v/>
      </c>
      <c r="D440" s="11" t="str">
        <f>IF(A440=""," ",VLOOKUP(C440,'Ceiling - Project impl.'!$A$1:$F$202,2,FALSE))</f>
        <v xml:space="preserve"> </v>
      </c>
      <c r="E440" s="6"/>
      <c r="F440" s="6"/>
      <c r="G440" s="6"/>
      <c r="H440" s="12" t="str">
        <f>IF(G440=""," ",VLOOKUP(C440,'Ceiling - Project impl.'!$A$1:$F$202,3,FALSE))</f>
        <v xml:space="preserve"> </v>
      </c>
      <c r="I440" s="13">
        <f t="shared" si="84"/>
        <v>0</v>
      </c>
      <c r="J440" s="14"/>
      <c r="K440" s="6"/>
      <c r="L440" s="12" t="str">
        <f>IF(K440=""," ",VLOOKUP(C440,'Ceiling - Project impl.'!$A$1:$F$202,4,FALSE))</f>
        <v xml:space="preserve"> </v>
      </c>
      <c r="M440" s="13">
        <f t="shared" si="85"/>
        <v>0</v>
      </c>
      <c r="N440" s="14"/>
      <c r="O440" s="6"/>
      <c r="P440" s="12" t="str">
        <f>IF(O440=""," ",VLOOKUP(C440,'Ceiling - Project impl.'!$A$1:$F$202,5,FALSE))</f>
        <v xml:space="preserve"> </v>
      </c>
      <c r="Q440" s="13">
        <f t="shared" si="86"/>
        <v>0</v>
      </c>
      <c r="R440" s="14"/>
      <c r="S440" s="6"/>
      <c r="T440" s="12" t="str">
        <f>IF(S440=""," ",VLOOKUP(C440,'Ceiling - Project impl.'!$A$1:$F$202,6,FALSE))</f>
        <v xml:space="preserve"> </v>
      </c>
      <c r="U440" s="13">
        <f t="shared" si="87"/>
        <v>0</v>
      </c>
      <c r="V440" s="136">
        <f t="shared" si="88"/>
        <v>0</v>
      </c>
      <c r="W440" s="15">
        <f t="shared" si="89"/>
        <v>0</v>
      </c>
      <c r="Y440" s="6">
        <f t="shared" si="90"/>
        <v>0</v>
      </c>
      <c r="Z440" s="163"/>
      <c r="AA440" s="12" t="str">
        <f>IF(G440=""," ",VLOOKUP(C440,'Ceiling - Project impl.'!$A$1:$F$202,3,FALSE))</f>
        <v xml:space="preserve"> </v>
      </c>
      <c r="AB440" s="13">
        <f t="shared" si="91"/>
        <v>0</v>
      </c>
      <c r="AC440" s="182">
        <f t="shared" si="92"/>
        <v>0</v>
      </c>
      <c r="AD440" s="14"/>
      <c r="AE440" s="6">
        <f t="shared" si="93"/>
        <v>0</v>
      </c>
      <c r="AF440" s="163"/>
      <c r="AG440" s="12" t="str">
        <f>IF(K440=""," ",VLOOKUP(C440,'Ceiling - Project impl.'!$A$1:$F$202,4,FALSE))</f>
        <v xml:space="preserve"> </v>
      </c>
      <c r="AH440" s="13">
        <f t="shared" si="94"/>
        <v>0</v>
      </c>
      <c r="AI440" s="182">
        <f t="shared" si="95"/>
        <v>0</v>
      </c>
      <c r="AJ440" s="14"/>
      <c r="AK440" s="6">
        <f t="shared" si="96"/>
        <v>0</v>
      </c>
      <c r="AL440" s="163"/>
      <c r="AM440" s="12" t="str">
        <f>IF(O440=""," ",VLOOKUP(C440,'Ceiling - Project impl.'!$A$1:$F$202,5,FALSE))</f>
        <v xml:space="preserve"> </v>
      </c>
      <c r="AN440" s="13">
        <f t="shared" si="97"/>
        <v>0</v>
      </c>
      <c r="AO440" s="182">
        <f t="shared" si="98"/>
        <v>0</v>
      </c>
      <c r="AP440" s="14"/>
      <c r="AQ440" s="6">
        <f t="shared" si="99"/>
        <v>0</v>
      </c>
      <c r="AR440" s="163"/>
      <c r="AS440" s="12" t="str">
        <f>IF(S440=""," ",VLOOKUP(C440,'Ceiling - Project impl.'!$A$1:$F$202,6,FALSE))</f>
        <v xml:space="preserve"> </v>
      </c>
      <c r="AT440" s="13">
        <f t="shared" si="100"/>
        <v>0</v>
      </c>
      <c r="AU440" s="182">
        <f t="shared" si="101"/>
        <v>0</v>
      </c>
      <c r="AV440" s="136">
        <f t="shared" si="102"/>
        <v>0</v>
      </c>
      <c r="AW440" s="15">
        <f t="shared" si="103"/>
        <v>0</v>
      </c>
      <c r="AX440" s="183">
        <f t="shared" si="104"/>
        <v>0</v>
      </c>
      <c r="AY440" s="388"/>
      <c r="AZ440" s="388"/>
      <c r="BA440" s="388"/>
    </row>
    <row r="441" spans="1:53" x14ac:dyDescent="0.3">
      <c r="A441" s="71"/>
      <c r="B441" s="11" t="str">
        <f>IF(A441="","",VLOOKUP(A441,'II.Distribution of grant'!$A$6:$E$45,2,FALSE))</f>
        <v/>
      </c>
      <c r="C441" s="11" t="str">
        <f>IF(A441="","",VLOOKUP(A441,'II.Distribution of grant'!$A$6:$E$45,4,FALSE))</f>
        <v/>
      </c>
      <c r="D441" s="11" t="str">
        <f>IF(A441=""," ",VLOOKUP(C441,'Ceiling - Project impl.'!$A$1:$F$202,2,FALSE))</f>
        <v xml:space="preserve"> </v>
      </c>
      <c r="E441" s="6"/>
      <c r="F441" s="6"/>
      <c r="G441" s="6"/>
      <c r="H441" s="12" t="str">
        <f>IF(G441=""," ",VLOOKUP(C441,'Ceiling - Project impl.'!$A$1:$F$202,3,FALSE))</f>
        <v xml:space="preserve"> </v>
      </c>
      <c r="I441" s="13">
        <f t="shared" si="84"/>
        <v>0</v>
      </c>
      <c r="J441" s="14"/>
      <c r="K441" s="6"/>
      <c r="L441" s="12" t="str">
        <f>IF(K441=""," ",VLOOKUP(C441,'Ceiling - Project impl.'!$A$1:$F$202,4,FALSE))</f>
        <v xml:space="preserve"> </v>
      </c>
      <c r="M441" s="13">
        <f t="shared" si="85"/>
        <v>0</v>
      </c>
      <c r="N441" s="14"/>
      <c r="O441" s="6"/>
      <c r="P441" s="12" t="str">
        <f>IF(O441=""," ",VLOOKUP(C441,'Ceiling - Project impl.'!$A$1:$F$202,5,FALSE))</f>
        <v xml:space="preserve"> </v>
      </c>
      <c r="Q441" s="13">
        <f t="shared" si="86"/>
        <v>0</v>
      </c>
      <c r="R441" s="14"/>
      <c r="S441" s="6"/>
      <c r="T441" s="12" t="str">
        <f>IF(S441=""," ",VLOOKUP(C441,'Ceiling - Project impl.'!$A$1:$F$202,6,FALSE))</f>
        <v xml:space="preserve"> </v>
      </c>
      <c r="U441" s="13">
        <f t="shared" si="87"/>
        <v>0</v>
      </c>
      <c r="V441" s="136">
        <f t="shared" si="88"/>
        <v>0</v>
      </c>
      <c r="W441" s="15">
        <f t="shared" si="89"/>
        <v>0</v>
      </c>
      <c r="Y441" s="6">
        <f t="shared" si="90"/>
        <v>0</v>
      </c>
      <c r="Z441" s="163"/>
      <c r="AA441" s="12" t="str">
        <f>IF(G441=""," ",VLOOKUP(C441,'Ceiling - Project impl.'!$A$1:$F$202,3,FALSE))</f>
        <v xml:space="preserve"> </v>
      </c>
      <c r="AB441" s="13">
        <f t="shared" si="91"/>
        <v>0</v>
      </c>
      <c r="AC441" s="182">
        <f t="shared" si="92"/>
        <v>0</v>
      </c>
      <c r="AD441" s="14"/>
      <c r="AE441" s="6">
        <f t="shared" si="93"/>
        <v>0</v>
      </c>
      <c r="AF441" s="163"/>
      <c r="AG441" s="12" t="str">
        <f>IF(K441=""," ",VLOOKUP(C441,'Ceiling - Project impl.'!$A$1:$F$202,4,FALSE))</f>
        <v xml:space="preserve"> </v>
      </c>
      <c r="AH441" s="13">
        <f t="shared" si="94"/>
        <v>0</v>
      </c>
      <c r="AI441" s="182">
        <f t="shared" si="95"/>
        <v>0</v>
      </c>
      <c r="AJ441" s="14"/>
      <c r="AK441" s="6">
        <f t="shared" si="96"/>
        <v>0</v>
      </c>
      <c r="AL441" s="163"/>
      <c r="AM441" s="12" t="str">
        <f>IF(O441=""," ",VLOOKUP(C441,'Ceiling - Project impl.'!$A$1:$F$202,5,FALSE))</f>
        <v xml:space="preserve"> </v>
      </c>
      <c r="AN441" s="13">
        <f t="shared" si="97"/>
        <v>0</v>
      </c>
      <c r="AO441" s="182">
        <f t="shared" si="98"/>
        <v>0</v>
      </c>
      <c r="AP441" s="14"/>
      <c r="AQ441" s="6">
        <f t="shared" si="99"/>
        <v>0</v>
      </c>
      <c r="AR441" s="163"/>
      <c r="AS441" s="12" t="str">
        <f>IF(S441=""," ",VLOOKUP(C441,'Ceiling - Project impl.'!$A$1:$F$202,6,FALSE))</f>
        <v xml:space="preserve"> </v>
      </c>
      <c r="AT441" s="13">
        <f t="shared" si="100"/>
        <v>0</v>
      </c>
      <c r="AU441" s="182">
        <f t="shared" si="101"/>
        <v>0</v>
      </c>
      <c r="AV441" s="136">
        <f t="shared" si="102"/>
        <v>0</v>
      </c>
      <c r="AW441" s="15">
        <f t="shared" si="103"/>
        <v>0</v>
      </c>
      <c r="AX441" s="183">
        <f t="shared" si="104"/>
        <v>0</v>
      </c>
      <c r="AY441" s="388"/>
      <c r="AZ441" s="388"/>
      <c r="BA441" s="388"/>
    </row>
    <row r="442" spans="1:53" x14ac:dyDescent="0.3">
      <c r="A442" s="71"/>
      <c r="B442" s="11" t="str">
        <f>IF(A442="","",VLOOKUP(A442,'II.Distribution of grant'!$A$6:$E$45,2,FALSE))</f>
        <v/>
      </c>
      <c r="C442" s="11" t="str">
        <f>IF(A442="","",VLOOKUP(A442,'II.Distribution of grant'!$A$6:$E$45,4,FALSE))</f>
        <v/>
      </c>
      <c r="D442" s="11" t="str">
        <f>IF(A442=""," ",VLOOKUP(C442,'Ceiling - Project impl.'!$A$1:$F$202,2,FALSE))</f>
        <v xml:space="preserve"> </v>
      </c>
      <c r="E442" s="6"/>
      <c r="F442" s="6"/>
      <c r="G442" s="6"/>
      <c r="H442" s="12" t="str">
        <f>IF(G442=""," ",VLOOKUP(C442,'Ceiling - Project impl.'!$A$1:$F$202,3,FALSE))</f>
        <v xml:space="preserve"> </v>
      </c>
      <c r="I442" s="13">
        <f t="shared" si="84"/>
        <v>0</v>
      </c>
      <c r="J442" s="14"/>
      <c r="K442" s="6"/>
      <c r="L442" s="12" t="str">
        <f>IF(K442=""," ",VLOOKUP(C442,'Ceiling - Project impl.'!$A$1:$F$202,4,FALSE))</f>
        <v xml:space="preserve"> </v>
      </c>
      <c r="M442" s="13">
        <f t="shared" si="85"/>
        <v>0</v>
      </c>
      <c r="N442" s="14"/>
      <c r="O442" s="6"/>
      <c r="P442" s="12" t="str">
        <f>IF(O442=""," ",VLOOKUP(C442,'Ceiling - Project impl.'!$A$1:$F$202,5,FALSE))</f>
        <v xml:space="preserve"> </v>
      </c>
      <c r="Q442" s="13">
        <f t="shared" si="86"/>
        <v>0</v>
      </c>
      <c r="R442" s="14"/>
      <c r="S442" s="6"/>
      <c r="T442" s="12" t="str">
        <f>IF(S442=""," ",VLOOKUP(C442,'Ceiling - Project impl.'!$A$1:$F$202,6,FALSE))</f>
        <v xml:space="preserve"> </v>
      </c>
      <c r="U442" s="13">
        <f t="shared" si="87"/>
        <v>0</v>
      </c>
      <c r="V442" s="136">
        <f t="shared" si="88"/>
        <v>0</v>
      </c>
      <c r="W442" s="15">
        <f t="shared" si="89"/>
        <v>0</v>
      </c>
      <c r="Y442" s="6">
        <f t="shared" si="90"/>
        <v>0</v>
      </c>
      <c r="Z442" s="163"/>
      <c r="AA442" s="12" t="str">
        <f>IF(G442=""," ",VLOOKUP(C442,'Ceiling - Project impl.'!$A$1:$F$202,3,FALSE))</f>
        <v xml:space="preserve"> </v>
      </c>
      <c r="AB442" s="13">
        <f t="shared" si="91"/>
        <v>0</v>
      </c>
      <c r="AC442" s="182">
        <f t="shared" si="92"/>
        <v>0</v>
      </c>
      <c r="AD442" s="14"/>
      <c r="AE442" s="6">
        <f t="shared" si="93"/>
        <v>0</v>
      </c>
      <c r="AF442" s="163"/>
      <c r="AG442" s="12" t="str">
        <f>IF(K442=""," ",VLOOKUP(C442,'Ceiling - Project impl.'!$A$1:$F$202,4,FALSE))</f>
        <v xml:space="preserve"> </v>
      </c>
      <c r="AH442" s="13">
        <f t="shared" si="94"/>
        <v>0</v>
      </c>
      <c r="AI442" s="182">
        <f t="shared" si="95"/>
        <v>0</v>
      </c>
      <c r="AJ442" s="14"/>
      <c r="AK442" s="6">
        <f t="shared" si="96"/>
        <v>0</v>
      </c>
      <c r="AL442" s="163"/>
      <c r="AM442" s="12" t="str">
        <f>IF(O442=""," ",VLOOKUP(C442,'Ceiling - Project impl.'!$A$1:$F$202,5,FALSE))</f>
        <v xml:space="preserve"> </v>
      </c>
      <c r="AN442" s="13">
        <f t="shared" si="97"/>
        <v>0</v>
      </c>
      <c r="AO442" s="182">
        <f t="shared" si="98"/>
        <v>0</v>
      </c>
      <c r="AP442" s="14"/>
      <c r="AQ442" s="6">
        <f t="shared" si="99"/>
        <v>0</v>
      </c>
      <c r="AR442" s="163"/>
      <c r="AS442" s="12" t="str">
        <f>IF(S442=""," ",VLOOKUP(C442,'Ceiling - Project impl.'!$A$1:$F$202,6,FALSE))</f>
        <v xml:space="preserve"> </v>
      </c>
      <c r="AT442" s="13">
        <f t="shared" si="100"/>
        <v>0</v>
      </c>
      <c r="AU442" s="182">
        <f t="shared" si="101"/>
        <v>0</v>
      </c>
      <c r="AV442" s="136">
        <f t="shared" si="102"/>
        <v>0</v>
      </c>
      <c r="AW442" s="15">
        <f t="shared" si="103"/>
        <v>0</v>
      </c>
      <c r="AX442" s="183">
        <f t="shared" si="104"/>
        <v>0</v>
      </c>
      <c r="AY442" s="388"/>
      <c r="AZ442" s="388"/>
      <c r="BA442" s="388"/>
    </row>
    <row r="443" spans="1:53" x14ac:dyDescent="0.3">
      <c r="A443" s="71"/>
      <c r="B443" s="11" t="str">
        <f>IF(A443="","",VLOOKUP(A443,'II.Distribution of grant'!$A$6:$E$45,2,FALSE))</f>
        <v/>
      </c>
      <c r="C443" s="11" t="str">
        <f>IF(A443="","",VLOOKUP(A443,'II.Distribution of grant'!$A$6:$E$45,4,FALSE))</f>
        <v/>
      </c>
      <c r="D443" s="11" t="str">
        <f>IF(A443=""," ",VLOOKUP(C443,'Ceiling - Project impl.'!$A$1:$F$202,2,FALSE))</f>
        <v xml:space="preserve"> </v>
      </c>
      <c r="E443" s="6"/>
      <c r="F443" s="6"/>
      <c r="G443" s="6"/>
      <c r="H443" s="12" t="str">
        <f>IF(G443=""," ",VLOOKUP(C443,'Ceiling - Project impl.'!$A$1:$F$202,3,FALSE))</f>
        <v xml:space="preserve"> </v>
      </c>
      <c r="I443" s="13">
        <f t="shared" si="84"/>
        <v>0</v>
      </c>
      <c r="J443" s="14"/>
      <c r="K443" s="6"/>
      <c r="L443" s="12" t="str">
        <f>IF(K443=""," ",VLOOKUP(C443,'Ceiling - Project impl.'!$A$1:$F$202,4,FALSE))</f>
        <v xml:space="preserve"> </v>
      </c>
      <c r="M443" s="13">
        <f t="shared" si="85"/>
        <v>0</v>
      </c>
      <c r="N443" s="14"/>
      <c r="O443" s="6"/>
      <c r="P443" s="12" t="str">
        <f>IF(O443=""," ",VLOOKUP(C443,'Ceiling - Project impl.'!$A$1:$F$202,5,FALSE))</f>
        <v xml:space="preserve"> </v>
      </c>
      <c r="Q443" s="13">
        <f t="shared" si="86"/>
        <v>0</v>
      </c>
      <c r="R443" s="14"/>
      <c r="S443" s="6"/>
      <c r="T443" s="12" t="str">
        <f>IF(S443=""," ",VLOOKUP(C443,'Ceiling - Project impl.'!$A$1:$F$202,6,FALSE))</f>
        <v xml:space="preserve"> </v>
      </c>
      <c r="U443" s="13">
        <f t="shared" si="87"/>
        <v>0</v>
      </c>
      <c r="V443" s="136">
        <f t="shared" si="88"/>
        <v>0</v>
      </c>
      <c r="W443" s="15">
        <f t="shared" si="89"/>
        <v>0</v>
      </c>
      <c r="Y443" s="6">
        <f t="shared" si="90"/>
        <v>0</v>
      </c>
      <c r="Z443" s="163"/>
      <c r="AA443" s="12" t="str">
        <f>IF(G443=""," ",VLOOKUP(C443,'Ceiling - Project impl.'!$A$1:$F$202,3,FALSE))</f>
        <v xml:space="preserve"> </v>
      </c>
      <c r="AB443" s="13">
        <f t="shared" si="91"/>
        <v>0</v>
      </c>
      <c r="AC443" s="182">
        <f t="shared" si="92"/>
        <v>0</v>
      </c>
      <c r="AD443" s="14"/>
      <c r="AE443" s="6">
        <f t="shared" si="93"/>
        <v>0</v>
      </c>
      <c r="AF443" s="163"/>
      <c r="AG443" s="12" t="str">
        <f>IF(K443=""," ",VLOOKUP(C443,'Ceiling - Project impl.'!$A$1:$F$202,4,FALSE))</f>
        <v xml:space="preserve"> </v>
      </c>
      <c r="AH443" s="13">
        <f t="shared" si="94"/>
        <v>0</v>
      </c>
      <c r="AI443" s="182">
        <f t="shared" si="95"/>
        <v>0</v>
      </c>
      <c r="AJ443" s="14"/>
      <c r="AK443" s="6">
        <f t="shared" si="96"/>
        <v>0</v>
      </c>
      <c r="AL443" s="163"/>
      <c r="AM443" s="12" t="str">
        <f>IF(O443=""," ",VLOOKUP(C443,'Ceiling - Project impl.'!$A$1:$F$202,5,FALSE))</f>
        <v xml:space="preserve"> </v>
      </c>
      <c r="AN443" s="13">
        <f t="shared" si="97"/>
        <v>0</v>
      </c>
      <c r="AO443" s="182">
        <f t="shared" si="98"/>
        <v>0</v>
      </c>
      <c r="AP443" s="14"/>
      <c r="AQ443" s="6">
        <f t="shared" si="99"/>
        <v>0</v>
      </c>
      <c r="AR443" s="163"/>
      <c r="AS443" s="12" t="str">
        <f>IF(S443=""," ",VLOOKUP(C443,'Ceiling - Project impl.'!$A$1:$F$202,6,FALSE))</f>
        <v xml:space="preserve"> </v>
      </c>
      <c r="AT443" s="13">
        <f t="shared" si="100"/>
        <v>0</v>
      </c>
      <c r="AU443" s="182">
        <f t="shared" si="101"/>
        <v>0</v>
      </c>
      <c r="AV443" s="136">
        <f t="shared" si="102"/>
        <v>0</v>
      </c>
      <c r="AW443" s="15">
        <f t="shared" si="103"/>
        <v>0</v>
      </c>
      <c r="AX443" s="183">
        <f t="shared" si="104"/>
        <v>0</v>
      </c>
      <c r="AY443" s="388"/>
      <c r="AZ443" s="388"/>
      <c r="BA443" s="388"/>
    </row>
    <row r="444" spans="1:53" x14ac:dyDescent="0.3">
      <c r="A444" s="71"/>
      <c r="B444" s="11" t="str">
        <f>IF(A444="","",VLOOKUP(A444,'II.Distribution of grant'!$A$6:$E$45,2,FALSE))</f>
        <v/>
      </c>
      <c r="C444" s="11" t="str">
        <f>IF(A444="","",VLOOKUP(A444,'II.Distribution of grant'!$A$6:$E$45,4,FALSE))</f>
        <v/>
      </c>
      <c r="D444" s="11" t="str">
        <f>IF(A444=""," ",VLOOKUP(C444,'Ceiling - Project impl.'!$A$1:$F$202,2,FALSE))</f>
        <v xml:space="preserve"> </v>
      </c>
      <c r="E444" s="6"/>
      <c r="F444" s="6"/>
      <c r="G444" s="6"/>
      <c r="H444" s="12" t="str">
        <f>IF(G444=""," ",VLOOKUP(C444,'Ceiling - Project impl.'!$A$1:$F$202,3,FALSE))</f>
        <v xml:space="preserve"> </v>
      </c>
      <c r="I444" s="13">
        <f t="shared" si="84"/>
        <v>0</v>
      </c>
      <c r="J444" s="14"/>
      <c r="K444" s="6"/>
      <c r="L444" s="12" t="str">
        <f>IF(K444=""," ",VLOOKUP(C444,'Ceiling - Project impl.'!$A$1:$F$202,4,FALSE))</f>
        <v xml:space="preserve"> </v>
      </c>
      <c r="M444" s="13">
        <f t="shared" si="85"/>
        <v>0</v>
      </c>
      <c r="N444" s="14"/>
      <c r="O444" s="6"/>
      <c r="P444" s="12" t="str">
        <f>IF(O444=""," ",VLOOKUP(C444,'Ceiling - Project impl.'!$A$1:$F$202,5,FALSE))</f>
        <v xml:space="preserve"> </v>
      </c>
      <c r="Q444" s="13">
        <f t="shared" si="86"/>
        <v>0</v>
      </c>
      <c r="R444" s="14"/>
      <c r="S444" s="6"/>
      <c r="T444" s="12" t="str">
        <f>IF(S444=""," ",VLOOKUP(C444,'Ceiling - Project impl.'!$A$1:$F$202,6,FALSE))</f>
        <v xml:space="preserve"> </v>
      </c>
      <c r="U444" s="13">
        <f t="shared" si="87"/>
        <v>0</v>
      </c>
      <c r="V444" s="136">
        <f t="shared" si="88"/>
        <v>0</v>
      </c>
      <c r="W444" s="15">
        <f t="shared" si="89"/>
        <v>0</v>
      </c>
      <c r="Y444" s="6">
        <f t="shared" si="90"/>
        <v>0</v>
      </c>
      <c r="Z444" s="163"/>
      <c r="AA444" s="12" t="str">
        <f>IF(G444=""," ",VLOOKUP(C444,'Ceiling - Project impl.'!$A$1:$F$202,3,FALSE))</f>
        <v xml:space="preserve"> </v>
      </c>
      <c r="AB444" s="13">
        <f t="shared" si="91"/>
        <v>0</v>
      </c>
      <c r="AC444" s="182">
        <f t="shared" si="92"/>
        <v>0</v>
      </c>
      <c r="AD444" s="14"/>
      <c r="AE444" s="6">
        <f t="shared" si="93"/>
        <v>0</v>
      </c>
      <c r="AF444" s="163"/>
      <c r="AG444" s="12" t="str">
        <f>IF(K444=""," ",VLOOKUP(C444,'Ceiling - Project impl.'!$A$1:$F$202,4,FALSE))</f>
        <v xml:space="preserve"> </v>
      </c>
      <c r="AH444" s="13">
        <f t="shared" si="94"/>
        <v>0</v>
      </c>
      <c r="AI444" s="182">
        <f t="shared" si="95"/>
        <v>0</v>
      </c>
      <c r="AJ444" s="14"/>
      <c r="AK444" s="6">
        <f t="shared" si="96"/>
        <v>0</v>
      </c>
      <c r="AL444" s="163"/>
      <c r="AM444" s="12" t="str">
        <f>IF(O444=""," ",VLOOKUP(C444,'Ceiling - Project impl.'!$A$1:$F$202,5,FALSE))</f>
        <v xml:space="preserve"> </v>
      </c>
      <c r="AN444" s="13">
        <f t="shared" si="97"/>
        <v>0</v>
      </c>
      <c r="AO444" s="182">
        <f t="shared" si="98"/>
        <v>0</v>
      </c>
      <c r="AP444" s="14"/>
      <c r="AQ444" s="6">
        <f t="shared" si="99"/>
        <v>0</v>
      </c>
      <c r="AR444" s="163"/>
      <c r="AS444" s="12" t="str">
        <f>IF(S444=""," ",VLOOKUP(C444,'Ceiling - Project impl.'!$A$1:$F$202,6,FALSE))</f>
        <v xml:space="preserve"> </v>
      </c>
      <c r="AT444" s="13">
        <f t="shared" si="100"/>
        <v>0</v>
      </c>
      <c r="AU444" s="182">
        <f t="shared" si="101"/>
        <v>0</v>
      </c>
      <c r="AV444" s="136">
        <f t="shared" si="102"/>
        <v>0</v>
      </c>
      <c r="AW444" s="15">
        <f t="shared" si="103"/>
        <v>0</v>
      </c>
      <c r="AX444" s="183">
        <f t="shared" si="104"/>
        <v>0</v>
      </c>
      <c r="AY444" s="388"/>
      <c r="AZ444" s="388"/>
      <c r="BA444" s="388"/>
    </row>
    <row r="445" spans="1:53" x14ac:dyDescent="0.3">
      <c r="A445" s="71"/>
      <c r="B445" s="11" t="str">
        <f>IF(A445="","",VLOOKUP(A445,'II.Distribution of grant'!$A$6:$E$45,2,FALSE))</f>
        <v/>
      </c>
      <c r="C445" s="11" t="str">
        <f>IF(A445="","",VLOOKUP(A445,'II.Distribution of grant'!$A$6:$E$45,4,FALSE))</f>
        <v/>
      </c>
      <c r="D445" s="11" t="str">
        <f>IF(A445=""," ",VLOOKUP(C445,'Ceiling - Project impl.'!$A$1:$F$202,2,FALSE))</f>
        <v xml:space="preserve"> </v>
      </c>
      <c r="E445" s="6"/>
      <c r="F445" s="6"/>
      <c r="G445" s="6"/>
      <c r="H445" s="12" t="str">
        <f>IF(G445=""," ",VLOOKUP(C445,'Ceiling - Project impl.'!$A$1:$F$202,3,FALSE))</f>
        <v xml:space="preserve"> </v>
      </c>
      <c r="I445" s="13">
        <f t="shared" si="84"/>
        <v>0</v>
      </c>
      <c r="J445" s="14"/>
      <c r="K445" s="6"/>
      <c r="L445" s="12" t="str">
        <f>IF(K445=""," ",VLOOKUP(C445,'Ceiling - Project impl.'!$A$1:$F$202,4,FALSE))</f>
        <v xml:space="preserve"> </v>
      </c>
      <c r="M445" s="13">
        <f t="shared" si="85"/>
        <v>0</v>
      </c>
      <c r="N445" s="14"/>
      <c r="O445" s="6"/>
      <c r="P445" s="12" t="str">
        <f>IF(O445=""," ",VLOOKUP(C445,'Ceiling - Project impl.'!$A$1:$F$202,5,FALSE))</f>
        <v xml:space="preserve"> </v>
      </c>
      <c r="Q445" s="13">
        <f t="shared" si="86"/>
        <v>0</v>
      </c>
      <c r="R445" s="14"/>
      <c r="S445" s="6"/>
      <c r="T445" s="12" t="str">
        <f>IF(S445=""," ",VLOOKUP(C445,'Ceiling - Project impl.'!$A$1:$F$202,6,FALSE))</f>
        <v xml:space="preserve"> </v>
      </c>
      <c r="U445" s="13">
        <f t="shared" si="87"/>
        <v>0</v>
      </c>
      <c r="V445" s="136">
        <f t="shared" si="88"/>
        <v>0</v>
      </c>
      <c r="W445" s="15">
        <f t="shared" si="89"/>
        <v>0</v>
      </c>
      <c r="Y445" s="6">
        <f t="shared" si="90"/>
        <v>0</v>
      </c>
      <c r="Z445" s="163"/>
      <c r="AA445" s="12" t="str">
        <f>IF(G445=""," ",VLOOKUP(C445,'Ceiling - Project impl.'!$A$1:$F$202,3,FALSE))</f>
        <v xml:space="preserve"> </v>
      </c>
      <c r="AB445" s="13">
        <f t="shared" si="91"/>
        <v>0</v>
      </c>
      <c r="AC445" s="182">
        <f t="shared" si="92"/>
        <v>0</v>
      </c>
      <c r="AD445" s="14"/>
      <c r="AE445" s="6">
        <f t="shared" si="93"/>
        <v>0</v>
      </c>
      <c r="AF445" s="163"/>
      <c r="AG445" s="12" t="str">
        <f>IF(K445=""," ",VLOOKUP(C445,'Ceiling - Project impl.'!$A$1:$F$202,4,FALSE))</f>
        <v xml:space="preserve"> </v>
      </c>
      <c r="AH445" s="13">
        <f t="shared" si="94"/>
        <v>0</v>
      </c>
      <c r="AI445" s="182">
        <f t="shared" si="95"/>
        <v>0</v>
      </c>
      <c r="AJ445" s="14"/>
      <c r="AK445" s="6">
        <f t="shared" si="96"/>
        <v>0</v>
      </c>
      <c r="AL445" s="163"/>
      <c r="AM445" s="12" t="str">
        <f>IF(O445=""," ",VLOOKUP(C445,'Ceiling - Project impl.'!$A$1:$F$202,5,FALSE))</f>
        <v xml:space="preserve"> </v>
      </c>
      <c r="AN445" s="13">
        <f t="shared" si="97"/>
        <v>0</v>
      </c>
      <c r="AO445" s="182">
        <f t="shared" si="98"/>
        <v>0</v>
      </c>
      <c r="AP445" s="14"/>
      <c r="AQ445" s="6">
        <f t="shared" si="99"/>
        <v>0</v>
      </c>
      <c r="AR445" s="163"/>
      <c r="AS445" s="12" t="str">
        <f>IF(S445=""," ",VLOOKUP(C445,'Ceiling - Project impl.'!$A$1:$F$202,6,FALSE))</f>
        <v xml:space="preserve"> </v>
      </c>
      <c r="AT445" s="13">
        <f t="shared" si="100"/>
        <v>0</v>
      </c>
      <c r="AU445" s="182">
        <f t="shared" si="101"/>
        <v>0</v>
      </c>
      <c r="AV445" s="136">
        <f t="shared" si="102"/>
        <v>0</v>
      </c>
      <c r="AW445" s="15">
        <f t="shared" si="103"/>
        <v>0</v>
      </c>
      <c r="AX445" s="183">
        <f t="shared" si="104"/>
        <v>0</v>
      </c>
      <c r="AY445" s="388"/>
      <c r="AZ445" s="388"/>
      <c r="BA445" s="388"/>
    </row>
    <row r="446" spans="1:53" x14ac:dyDescent="0.3">
      <c r="A446" s="71"/>
      <c r="B446" s="11" t="str">
        <f>IF(A446="","",VLOOKUP(A446,'II.Distribution of grant'!$A$6:$E$45,2,FALSE))</f>
        <v/>
      </c>
      <c r="C446" s="11" t="str">
        <f>IF(A446="","",VLOOKUP(A446,'II.Distribution of grant'!$A$6:$E$45,4,FALSE))</f>
        <v/>
      </c>
      <c r="D446" s="11" t="str">
        <f>IF(A446=""," ",VLOOKUP(C446,'Ceiling - Project impl.'!$A$1:$F$202,2,FALSE))</f>
        <v xml:space="preserve"> </v>
      </c>
      <c r="E446" s="6"/>
      <c r="F446" s="6"/>
      <c r="G446" s="6"/>
      <c r="H446" s="12" t="str">
        <f>IF(G446=""," ",VLOOKUP(C446,'Ceiling - Project impl.'!$A$1:$F$202,3,FALSE))</f>
        <v xml:space="preserve"> </v>
      </c>
      <c r="I446" s="13">
        <f t="shared" si="84"/>
        <v>0</v>
      </c>
      <c r="J446" s="14"/>
      <c r="K446" s="6"/>
      <c r="L446" s="12" t="str">
        <f>IF(K446=""," ",VLOOKUP(C446,'Ceiling - Project impl.'!$A$1:$F$202,4,FALSE))</f>
        <v xml:space="preserve"> </v>
      </c>
      <c r="M446" s="13">
        <f t="shared" si="85"/>
        <v>0</v>
      </c>
      <c r="N446" s="14"/>
      <c r="O446" s="6"/>
      <c r="P446" s="12" t="str">
        <f>IF(O446=""," ",VLOOKUP(C446,'Ceiling - Project impl.'!$A$1:$F$202,5,FALSE))</f>
        <v xml:space="preserve"> </v>
      </c>
      <c r="Q446" s="13">
        <f t="shared" si="86"/>
        <v>0</v>
      </c>
      <c r="R446" s="14"/>
      <c r="S446" s="6"/>
      <c r="T446" s="12" t="str">
        <f>IF(S446=""," ",VLOOKUP(C446,'Ceiling - Project impl.'!$A$1:$F$202,6,FALSE))</f>
        <v xml:space="preserve"> </v>
      </c>
      <c r="U446" s="13">
        <f t="shared" si="87"/>
        <v>0</v>
      </c>
      <c r="V446" s="136">
        <f t="shared" si="88"/>
        <v>0</v>
      </c>
      <c r="W446" s="15">
        <f t="shared" si="89"/>
        <v>0</v>
      </c>
      <c r="Y446" s="6">
        <f t="shared" si="90"/>
        <v>0</v>
      </c>
      <c r="Z446" s="163"/>
      <c r="AA446" s="12" t="str">
        <f>IF(G446=""," ",VLOOKUP(C446,'Ceiling - Project impl.'!$A$1:$F$202,3,FALSE))</f>
        <v xml:space="preserve"> </v>
      </c>
      <c r="AB446" s="13">
        <f t="shared" si="91"/>
        <v>0</v>
      </c>
      <c r="AC446" s="182">
        <f t="shared" si="92"/>
        <v>0</v>
      </c>
      <c r="AD446" s="14"/>
      <c r="AE446" s="6">
        <f t="shared" si="93"/>
        <v>0</v>
      </c>
      <c r="AF446" s="163"/>
      <c r="AG446" s="12" t="str">
        <f>IF(K446=""," ",VLOOKUP(C446,'Ceiling - Project impl.'!$A$1:$F$202,4,FALSE))</f>
        <v xml:space="preserve"> </v>
      </c>
      <c r="AH446" s="13">
        <f t="shared" si="94"/>
        <v>0</v>
      </c>
      <c r="AI446" s="182">
        <f t="shared" si="95"/>
        <v>0</v>
      </c>
      <c r="AJ446" s="14"/>
      <c r="AK446" s="6">
        <f t="shared" si="96"/>
        <v>0</v>
      </c>
      <c r="AL446" s="163"/>
      <c r="AM446" s="12" t="str">
        <f>IF(O446=""," ",VLOOKUP(C446,'Ceiling - Project impl.'!$A$1:$F$202,5,FALSE))</f>
        <v xml:space="preserve"> </v>
      </c>
      <c r="AN446" s="13">
        <f t="shared" si="97"/>
        <v>0</v>
      </c>
      <c r="AO446" s="182">
        <f t="shared" si="98"/>
        <v>0</v>
      </c>
      <c r="AP446" s="14"/>
      <c r="AQ446" s="6">
        <f t="shared" si="99"/>
        <v>0</v>
      </c>
      <c r="AR446" s="163"/>
      <c r="AS446" s="12" t="str">
        <f>IF(S446=""," ",VLOOKUP(C446,'Ceiling - Project impl.'!$A$1:$F$202,6,FALSE))</f>
        <v xml:space="preserve"> </v>
      </c>
      <c r="AT446" s="13">
        <f t="shared" si="100"/>
        <v>0</v>
      </c>
      <c r="AU446" s="182">
        <f t="shared" si="101"/>
        <v>0</v>
      </c>
      <c r="AV446" s="136">
        <f t="shared" si="102"/>
        <v>0</v>
      </c>
      <c r="AW446" s="15">
        <f t="shared" si="103"/>
        <v>0</v>
      </c>
      <c r="AX446" s="183">
        <f t="shared" si="104"/>
        <v>0</v>
      </c>
      <c r="AY446" s="388"/>
      <c r="AZ446" s="388"/>
      <c r="BA446" s="388"/>
    </row>
    <row r="447" spans="1:53" x14ac:dyDescent="0.3">
      <c r="A447" s="71"/>
      <c r="B447" s="11" t="str">
        <f>IF(A447="","",VLOOKUP(A447,'II.Distribution of grant'!$A$6:$E$45,2,FALSE))</f>
        <v/>
      </c>
      <c r="C447" s="11" t="str">
        <f>IF(A447="","",VLOOKUP(A447,'II.Distribution of grant'!$A$6:$E$45,4,FALSE))</f>
        <v/>
      </c>
      <c r="D447" s="11" t="str">
        <f>IF(A447=""," ",VLOOKUP(C447,'Ceiling - Project impl.'!$A$1:$F$202,2,FALSE))</f>
        <v xml:space="preserve"> </v>
      </c>
      <c r="E447" s="6"/>
      <c r="F447" s="6"/>
      <c r="G447" s="6"/>
      <c r="H447" s="12" t="str">
        <f>IF(G447=""," ",VLOOKUP(C447,'Ceiling - Project impl.'!$A$1:$F$202,3,FALSE))</f>
        <v xml:space="preserve"> </v>
      </c>
      <c r="I447" s="13">
        <f t="shared" si="84"/>
        <v>0</v>
      </c>
      <c r="J447" s="14"/>
      <c r="K447" s="6"/>
      <c r="L447" s="12" t="str">
        <f>IF(K447=""," ",VLOOKUP(C447,'Ceiling - Project impl.'!$A$1:$F$202,4,FALSE))</f>
        <v xml:space="preserve"> </v>
      </c>
      <c r="M447" s="13">
        <f t="shared" si="85"/>
        <v>0</v>
      </c>
      <c r="N447" s="14"/>
      <c r="O447" s="6"/>
      <c r="P447" s="12" t="str">
        <f>IF(O447=""," ",VLOOKUP(C447,'Ceiling - Project impl.'!$A$1:$F$202,5,FALSE))</f>
        <v xml:space="preserve"> </v>
      </c>
      <c r="Q447" s="13">
        <f t="shared" si="86"/>
        <v>0</v>
      </c>
      <c r="R447" s="14"/>
      <c r="S447" s="6"/>
      <c r="T447" s="12" t="str">
        <f>IF(S447=""," ",VLOOKUP(C447,'Ceiling - Project impl.'!$A$1:$F$202,6,FALSE))</f>
        <v xml:space="preserve"> </v>
      </c>
      <c r="U447" s="13">
        <f t="shared" si="87"/>
        <v>0</v>
      </c>
      <c r="V447" s="136">
        <f t="shared" si="88"/>
        <v>0</v>
      </c>
      <c r="W447" s="15">
        <f t="shared" si="89"/>
        <v>0</v>
      </c>
      <c r="Y447" s="6">
        <f t="shared" si="90"/>
        <v>0</v>
      </c>
      <c r="Z447" s="163"/>
      <c r="AA447" s="12" t="str">
        <f>IF(G447=""," ",VLOOKUP(C447,'Ceiling - Project impl.'!$A$1:$F$202,3,FALSE))</f>
        <v xml:space="preserve"> </v>
      </c>
      <c r="AB447" s="13">
        <f t="shared" si="91"/>
        <v>0</v>
      </c>
      <c r="AC447" s="182">
        <f t="shared" si="92"/>
        <v>0</v>
      </c>
      <c r="AD447" s="14"/>
      <c r="AE447" s="6">
        <f t="shared" si="93"/>
        <v>0</v>
      </c>
      <c r="AF447" s="163"/>
      <c r="AG447" s="12" t="str">
        <f>IF(K447=""," ",VLOOKUP(C447,'Ceiling - Project impl.'!$A$1:$F$202,4,FALSE))</f>
        <v xml:space="preserve"> </v>
      </c>
      <c r="AH447" s="13">
        <f t="shared" si="94"/>
        <v>0</v>
      </c>
      <c r="AI447" s="182">
        <f t="shared" si="95"/>
        <v>0</v>
      </c>
      <c r="AJ447" s="14"/>
      <c r="AK447" s="6">
        <f t="shared" si="96"/>
        <v>0</v>
      </c>
      <c r="AL447" s="163"/>
      <c r="AM447" s="12" t="str">
        <f>IF(O447=""," ",VLOOKUP(C447,'Ceiling - Project impl.'!$A$1:$F$202,5,FALSE))</f>
        <v xml:space="preserve"> </v>
      </c>
      <c r="AN447" s="13">
        <f t="shared" si="97"/>
        <v>0</v>
      </c>
      <c r="AO447" s="182">
        <f t="shared" si="98"/>
        <v>0</v>
      </c>
      <c r="AP447" s="14"/>
      <c r="AQ447" s="6">
        <f t="shared" si="99"/>
        <v>0</v>
      </c>
      <c r="AR447" s="163"/>
      <c r="AS447" s="12" t="str">
        <f>IF(S447=""," ",VLOOKUP(C447,'Ceiling - Project impl.'!$A$1:$F$202,6,FALSE))</f>
        <v xml:space="preserve"> </v>
      </c>
      <c r="AT447" s="13">
        <f t="shared" si="100"/>
        <v>0</v>
      </c>
      <c r="AU447" s="182">
        <f t="shared" si="101"/>
        <v>0</v>
      </c>
      <c r="AV447" s="136">
        <f t="shared" si="102"/>
        <v>0</v>
      </c>
      <c r="AW447" s="15">
        <f t="shared" si="103"/>
        <v>0</v>
      </c>
      <c r="AX447" s="183">
        <f t="shared" si="104"/>
        <v>0</v>
      </c>
      <c r="AY447" s="388"/>
      <c r="AZ447" s="388"/>
      <c r="BA447" s="388"/>
    </row>
    <row r="448" spans="1:53" x14ac:dyDescent="0.3">
      <c r="A448" s="71"/>
      <c r="B448" s="11" t="str">
        <f>IF(A448="","",VLOOKUP(A448,'II.Distribution of grant'!$A$6:$E$45,2,FALSE))</f>
        <v/>
      </c>
      <c r="C448" s="11" t="str">
        <f>IF(A448="","",VLOOKUP(A448,'II.Distribution of grant'!$A$6:$E$45,4,FALSE))</f>
        <v/>
      </c>
      <c r="D448" s="11" t="str">
        <f>IF(A448=""," ",VLOOKUP(C448,'Ceiling - Project impl.'!$A$1:$F$202,2,FALSE))</f>
        <v xml:space="preserve"> </v>
      </c>
      <c r="E448" s="6"/>
      <c r="F448" s="6"/>
      <c r="G448" s="6"/>
      <c r="H448" s="12" t="str">
        <f>IF(G448=""," ",VLOOKUP(C448,'Ceiling - Project impl.'!$A$1:$F$202,3,FALSE))</f>
        <v xml:space="preserve"> </v>
      </c>
      <c r="I448" s="13">
        <f t="shared" si="84"/>
        <v>0</v>
      </c>
      <c r="J448" s="14"/>
      <c r="K448" s="6"/>
      <c r="L448" s="12" t="str">
        <f>IF(K448=""," ",VLOOKUP(C448,'Ceiling - Project impl.'!$A$1:$F$202,4,FALSE))</f>
        <v xml:space="preserve"> </v>
      </c>
      <c r="M448" s="13">
        <f t="shared" si="85"/>
        <v>0</v>
      </c>
      <c r="N448" s="14"/>
      <c r="O448" s="6"/>
      <c r="P448" s="12" t="str">
        <f>IF(O448=""," ",VLOOKUP(C448,'Ceiling - Project impl.'!$A$1:$F$202,5,FALSE))</f>
        <v xml:space="preserve"> </v>
      </c>
      <c r="Q448" s="13">
        <f t="shared" si="86"/>
        <v>0</v>
      </c>
      <c r="R448" s="14"/>
      <c r="S448" s="6"/>
      <c r="T448" s="12" t="str">
        <f>IF(S448=""," ",VLOOKUP(C448,'Ceiling - Project impl.'!$A$1:$F$202,6,FALSE))</f>
        <v xml:space="preserve"> </v>
      </c>
      <c r="U448" s="13">
        <f t="shared" si="87"/>
        <v>0</v>
      </c>
      <c r="V448" s="136">
        <f t="shared" si="88"/>
        <v>0</v>
      </c>
      <c r="W448" s="15">
        <f t="shared" si="89"/>
        <v>0</v>
      </c>
      <c r="Y448" s="6">
        <f t="shared" si="90"/>
        <v>0</v>
      </c>
      <c r="Z448" s="163"/>
      <c r="AA448" s="12" t="str">
        <f>IF(G448=""," ",VLOOKUP(C448,'Ceiling - Project impl.'!$A$1:$F$202,3,FALSE))</f>
        <v xml:space="preserve"> </v>
      </c>
      <c r="AB448" s="13">
        <f t="shared" si="91"/>
        <v>0</v>
      </c>
      <c r="AC448" s="182">
        <f t="shared" si="92"/>
        <v>0</v>
      </c>
      <c r="AD448" s="14"/>
      <c r="AE448" s="6">
        <f t="shared" si="93"/>
        <v>0</v>
      </c>
      <c r="AF448" s="163"/>
      <c r="AG448" s="12" t="str">
        <f>IF(K448=""," ",VLOOKUP(C448,'Ceiling - Project impl.'!$A$1:$F$202,4,FALSE))</f>
        <v xml:space="preserve"> </v>
      </c>
      <c r="AH448" s="13">
        <f t="shared" si="94"/>
        <v>0</v>
      </c>
      <c r="AI448" s="182">
        <f t="shared" si="95"/>
        <v>0</v>
      </c>
      <c r="AJ448" s="14"/>
      <c r="AK448" s="6">
        <f t="shared" si="96"/>
        <v>0</v>
      </c>
      <c r="AL448" s="163"/>
      <c r="AM448" s="12" t="str">
        <f>IF(O448=""," ",VLOOKUP(C448,'Ceiling - Project impl.'!$A$1:$F$202,5,FALSE))</f>
        <v xml:space="preserve"> </v>
      </c>
      <c r="AN448" s="13">
        <f t="shared" si="97"/>
        <v>0</v>
      </c>
      <c r="AO448" s="182">
        <f t="shared" si="98"/>
        <v>0</v>
      </c>
      <c r="AP448" s="14"/>
      <c r="AQ448" s="6">
        <f t="shared" si="99"/>
        <v>0</v>
      </c>
      <c r="AR448" s="163"/>
      <c r="AS448" s="12" t="str">
        <f>IF(S448=""," ",VLOOKUP(C448,'Ceiling - Project impl.'!$A$1:$F$202,6,FALSE))</f>
        <v xml:space="preserve"> </v>
      </c>
      <c r="AT448" s="13">
        <f t="shared" si="100"/>
        <v>0</v>
      </c>
      <c r="AU448" s="182">
        <f t="shared" si="101"/>
        <v>0</v>
      </c>
      <c r="AV448" s="136">
        <f t="shared" si="102"/>
        <v>0</v>
      </c>
      <c r="AW448" s="15">
        <f t="shared" si="103"/>
        <v>0</v>
      </c>
      <c r="AX448" s="183">
        <f t="shared" si="104"/>
        <v>0</v>
      </c>
      <c r="AY448" s="388"/>
      <c r="AZ448" s="388"/>
      <c r="BA448" s="388"/>
    </row>
    <row r="449" spans="1:53" x14ac:dyDescent="0.3">
      <c r="A449" s="71"/>
      <c r="B449" s="11" t="str">
        <f>IF(A449="","",VLOOKUP(A449,'II.Distribution of grant'!$A$6:$E$45,2,FALSE))</f>
        <v/>
      </c>
      <c r="C449" s="11" t="str">
        <f>IF(A449="","",VLOOKUP(A449,'II.Distribution of grant'!$A$6:$E$45,4,FALSE))</f>
        <v/>
      </c>
      <c r="D449" s="11" t="str">
        <f>IF(A449=""," ",VLOOKUP(C449,'Ceiling - Project impl.'!$A$1:$F$202,2,FALSE))</f>
        <v xml:space="preserve"> </v>
      </c>
      <c r="E449" s="6"/>
      <c r="F449" s="6"/>
      <c r="G449" s="6"/>
      <c r="H449" s="12" t="str">
        <f>IF(G449=""," ",VLOOKUP(C449,'Ceiling - Project impl.'!$A$1:$F$202,3,FALSE))</f>
        <v xml:space="preserve"> </v>
      </c>
      <c r="I449" s="13">
        <f t="shared" si="7"/>
        <v>0</v>
      </c>
      <c r="J449" s="14"/>
      <c r="K449" s="6"/>
      <c r="L449" s="12" t="str">
        <f>IF(K449=""," ",VLOOKUP(C449,'Ceiling - Project impl.'!$A$1:$F$202,4,FALSE))</f>
        <v xml:space="preserve"> </v>
      </c>
      <c r="M449" s="13">
        <f t="shared" si="8"/>
        <v>0</v>
      </c>
      <c r="N449" s="14"/>
      <c r="O449" s="6"/>
      <c r="P449" s="12" t="str">
        <f>IF(O449=""," ",VLOOKUP(C449,'Ceiling - Project impl.'!$A$1:$F$202,5,FALSE))</f>
        <v xml:space="preserve"> </v>
      </c>
      <c r="Q449" s="13">
        <f t="shared" si="9"/>
        <v>0</v>
      </c>
      <c r="R449" s="14"/>
      <c r="S449" s="6"/>
      <c r="T449" s="12" t="str">
        <f>IF(S449=""," ",VLOOKUP(C449,'Ceiling - Project impl.'!$A$1:$F$202,6,FALSE))</f>
        <v xml:space="preserve"> </v>
      </c>
      <c r="U449" s="13">
        <f t="shared" si="10"/>
        <v>0</v>
      </c>
      <c r="V449" s="136">
        <f t="shared" si="11"/>
        <v>0</v>
      </c>
      <c r="W449" s="15">
        <f t="shared" si="12"/>
        <v>0</v>
      </c>
      <c r="Y449" s="6">
        <f t="shared" si="13"/>
        <v>0</v>
      </c>
      <c r="Z449" s="163"/>
      <c r="AA449" s="12" t="str">
        <f>IF(G449=""," ",VLOOKUP(C449,'Ceiling - Project impl.'!$A$1:$F$202,3,FALSE))</f>
        <v xml:space="preserve"> </v>
      </c>
      <c r="AB449" s="13">
        <f t="shared" si="0"/>
        <v>0</v>
      </c>
      <c r="AC449" s="182">
        <f t="shared" si="14"/>
        <v>0</v>
      </c>
      <c r="AD449" s="14"/>
      <c r="AE449" s="6">
        <f t="shared" si="1"/>
        <v>0</v>
      </c>
      <c r="AF449" s="163"/>
      <c r="AG449" s="12" t="str">
        <f>IF(K449=""," ",VLOOKUP(C449,'Ceiling - Project impl.'!$A$1:$F$202,4,FALSE))</f>
        <v xml:space="preserve"> </v>
      </c>
      <c r="AH449" s="13">
        <f t="shared" si="15"/>
        <v>0</v>
      </c>
      <c r="AI449" s="182">
        <f t="shared" si="16"/>
        <v>0</v>
      </c>
      <c r="AJ449" s="14"/>
      <c r="AK449" s="6">
        <f t="shared" si="2"/>
        <v>0</v>
      </c>
      <c r="AL449" s="163"/>
      <c r="AM449" s="12" t="str">
        <f>IF(O449=""," ",VLOOKUP(C449,'Ceiling - Project impl.'!$A$1:$F$202,5,FALSE))</f>
        <v xml:space="preserve"> </v>
      </c>
      <c r="AN449" s="13">
        <f t="shared" si="3"/>
        <v>0</v>
      </c>
      <c r="AO449" s="182">
        <f t="shared" si="17"/>
        <v>0</v>
      </c>
      <c r="AP449" s="14"/>
      <c r="AQ449" s="6">
        <f t="shared" si="4"/>
        <v>0</v>
      </c>
      <c r="AR449" s="163"/>
      <c r="AS449" s="12" t="str">
        <f>IF(S449=""," ",VLOOKUP(C449,'Ceiling - Project impl.'!$A$1:$F$202,6,FALSE))</f>
        <v xml:space="preserve"> </v>
      </c>
      <c r="AT449" s="13">
        <f t="shared" si="5"/>
        <v>0</v>
      </c>
      <c r="AU449" s="182">
        <f t="shared" si="18"/>
        <v>0</v>
      </c>
      <c r="AV449" s="136">
        <f t="shared" si="6"/>
        <v>0</v>
      </c>
      <c r="AW449" s="15">
        <f t="shared" si="19"/>
        <v>0</v>
      </c>
      <c r="AX449" s="183">
        <f t="shared" si="20"/>
        <v>0</v>
      </c>
      <c r="AY449" s="388"/>
      <c r="AZ449" s="388"/>
      <c r="BA449" s="388"/>
    </row>
    <row r="450" spans="1:53" x14ac:dyDescent="0.3">
      <c r="A450" s="71"/>
      <c r="B450" s="11" t="str">
        <f>IF(A450="","",VLOOKUP(A450,'II.Distribution of grant'!$A$6:$E$45,2,FALSE))</f>
        <v/>
      </c>
      <c r="C450" s="11" t="str">
        <f>IF(A450="","",VLOOKUP(A450,'II.Distribution of grant'!$A$6:$E$45,4,FALSE))</f>
        <v/>
      </c>
      <c r="D450" s="11" t="str">
        <f>IF(A450=""," ",VLOOKUP(C450,'Ceiling - Project impl.'!$A$1:$F$202,2,FALSE))</f>
        <v xml:space="preserve"> </v>
      </c>
      <c r="E450" s="6"/>
      <c r="F450" s="6"/>
      <c r="G450" s="6"/>
      <c r="H450" s="12" t="str">
        <f>IF(G450=""," ",VLOOKUP(C450,'Ceiling - Project impl.'!$A$1:$F$202,3,FALSE))</f>
        <v xml:space="preserve"> </v>
      </c>
      <c r="I450" s="13">
        <f t="shared" si="7"/>
        <v>0</v>
      </c>
      <c r="J450" s="14"/>
      <c r="K450" s="6"/>
      <c r="L450" s="12" t="str">
        <f>IF(K450=""," ",VLOOKUP(C450,'Ceiling - Project impl.'!$A$1:$F$202,4,FALSE))</f>
        <v xml:space="preserve"> </v>
      </c>
      <c r="M450" s="13">
        <f t="shared" si="8"/>
        <v>0</v>
      </c>
      <c r="N450" s="14"/>
      <c r="O450" s="6"/>
      <c r="P450" s="12" t="str">
        <f>IF(O450=""," ",VLOOKUP(C450,'Ceiling - Project impl.'!$A$1:$F$202,5,FALSE))</f>
        <v xml:space="preserve"> </v>
      </c>
      <c r="Q450" s="13">
        <f t="shared" si="9"/>
        <v>0</v>
      </c>
      <c r="R450" s="14"/>
      <c r="S450" s="6"/>
      <c r="T450" s="12" t="str">
        <f>IF(S450=""," ",VLOOKUP(C450,'Ceiling - Project impl.'!$A$1:$F$202,6,FALSE))</f>
        <v xml:space="preserve"> </v>
      </c>
      <c r="U450" s="13">
        <f t="shared" si="10"/>
        <v>0</v>
      </c>
      <c r="V450" s="136">
        <f t="shared" si="11"/>
        <v>0</v>
      </c>
      <c r="W450" s="15">
        <f t="shared" si="12"/>
        <v>0</v>
      </c>
      <c r="Y450" s="6">
        <f t="shared" si="13"/>
        <v>0</v>
      </c>
      <c r="Z450" s="163"/>
      <c r="AA450" s="12" t="str">
        <f>IF(G450=""," ",VLOOKUP(C450,'Ceiling - Project impl.'!$A$1:$F$202,3,FALSE))</f>
        <v xml:space="preserve"> </v>
      </c>
      <c r="AB450" s="13">
        <f t="shared" si="0"/>
        <v>0</v>
      </c>
      <c r="AC450" s="182">
        <f t="shared" si="14"/>
        <v>0</v>
      </c>
      <c r="AD450" s="14"/>
      <c r="AE450" s="6">
        <f t="shared" si="1"/>
        <v>0</v>
      </c>
      <c r="AF450" s="163"/>
      <c r="AG450" s="12" t="str">
        <f>IF(K450=""," ",VLOOKUP(C450,'Ceiling - Project impl.'!$A$1:$F$202,4,FALSE))</f>
        <v xml:space="preserve"> </v>
      </c>
      <c r="AH450" s="13">
        <f t="shared" si="15"/>
        <v>0</v>
      </c>
      <c r="AI450" s="182">
        <f t="shared" si="16"/>
        <v>0</v>
      </c>
      <c r="AJ450" s="14"/>
      <c r="AK450" s="6">
        <f t="shared" si="2"/>
        <v>0</v>
      </c>
      <c r="AL450" s="163"/>
      <c r="AM450" s="12" t="str">
        <f>IF(O450=""," ",VLOOKUP(C450,'Ceiling - Project impl.'!$A$1:$F$202,5,FALSE))</f>
        <v xml:space="preserve"> </v>
      </c>
      <c r="AN450" s="13">
        <f t="shared" si="3"/>
        <v>0</v>
      </c>
      <c r="AO450" s="182">
        <f t="shared" si="17"/>
        <v>0</v>
      </c>
      <c r="AP450" s="14"/>
      <c r="AQ450" s="6">
        <f t="shared" si="4"/>
        <v>0</v>
      </c>
      <c r="AR450" s="163"/>
      <c r="AS450" s="12" t="str">
        <f>IF(S450=""," ",VLOOKUP(C450,'Ceiling - Project impl.'!$A$1:$F$202,6,FALSE))</f>
        <v xml:space="preserve"> </v>
      </c>
      <c r="AT450" s="13">
        <f t="shared" si="5"/>
        <v>0</v>
      </c>
      <c r="AU450" s="182">
        <f t="shared" si="18"/>
        <v>0</v>
      </c>
      <c r="AV450" s="136">
        <f t="shared" si="6"/>
        <v>0</v>
      </c>
      <c r="AW450" s="15">
        <f t="shared" si="19"/>
        <v>0</v>
      </c>
      <c r="AX450" s="183">
        <f t="shared" si="20"/>
        <v>0</v>
      </c>
      <c r="AY450" s="388"/>
      <c r="AZ450" s="388"/>
      <c r="BA450" s="388"/>
    </row>
    <row r="451" spans="1:53" x14ac:dyDescent="0.3">
      <c r="A451" s="71"/>
      <c r="B451" s="11" t="str">
        <f>IF(A451="","",VLOOKUP(A451,'II.Distribution of grant'!$A$6:$E$45,2,FALSE))</f>
        <v/>
      </c>
      <c r="C451" s="11" t="str">
        <f>IF(A451="","",VLOOKUP(A451,'II.Distribution of grant'!$A$6:$E$45,4,FALSE))</f>
        <v/>
      </c>
      <c r="D451" s="11" t="str">
        <f>IF(A451=""," ",VLOOKUP(C451,'Ceiling - Project impl.'!$A$1:$F$202,2,FALSE))</f>
        <v xml:space="preserve"> </v>
      </c>
      <c r="E451" s="6"/>
      <c r="F451" s="6"/>
      <c r="G451" s="6"/>
      <c r="H451" s="12" t="str">
        <f>IF(G451=""," ",VLOOKUP(C451,'Ceiling - Project impl.'!$A$1:$F$202,3,FALSE))</f>
        <v xml:space="preserve"> </v>
      </c>
      <c r="I451" s="13">
        <f t="shared" si="7"/>
        <v>0</v>
      </c>
      <c r="J451" s="14"/>
      <c r="K451" s="6"/>
      <c r="L451" s="12" t="str">
        <f>IF(K451=""," ",VLOOKUP(C451,'Ceiling - Project impl.'!$A$1:$F$202,4,FALSE))</f>
        <v xml:space="preserve"> </v>
      </c>
      <c r="M451" s="13">
        <f t="shared" si="8"/>
        <v>0</v>
      </c>
      <c r="N451" s="14"/>
      <c r="O451" s="6"/>
      <c r="P451" s="12" t="str">
        <f>IF(O451=""," ",VLOOKUP(C451,'Ceiling - Project impl.'!$A$1:$F$202,5,FALSE))</f>
        <v xml:space="preserve"> </v>
      </c>
      <c r="Q451" s="13">
        <f t="shared" si="9"/>
        <v>0</v>
      </c>
      <c r="R451" s="14"/>
      <c r="S451" s="6"/>
      <c r="T451" s="12" t="str">
        <f>IF(S451=""," ",VLOOKUP(C451,'Ceiling - Project impl.'!$A$1:$F$202,6,FALSE))</f>
        <v xml:space="preserve"> </v>
      </c>
      <c r="U451" s="13">
        <f t="shared" si="10"/>
        <v>0</v>
      </c>
      <c r="V451" s="136">
        <f t="shared" si="11"/>
        <v>0</v>
      </c>
      <c r="W451" s="15">
        <f t="shared" si="12"/>
        <v>0</v>
      </c>
      <c r="Y451" s="6">
        <f t="shared" si="13"/>
        <v>0</v>
      </c>
      <c r="Z451" s="163"/>
      <c r="AA451" s="12" t="str">
        <f>IF(G451=""," ",VLOOKUP(C451,'Ceiling - Project impl.'!$A$1:$F$202,3,FALSE))</f>
        <v xml:space="preserve"> </v>
      </c>
      <c r="AB451" s="13">
        <f t="shared" si="0"/>
        <v>0</v>
      </c>
      <c r="AC451" s="182">
        <f t="shared" si="14"/>
        <v>0</v>
      </c>
      <c r="AD451" s="14"/>
      <c r="AE451" s="6">
        <f t="shared" si="1"/>
        <v>0</v>
      </c>
      <c r="AF451" s="163"/>
      <c r="AG451" s="12" t="str">
        <f>IF(K451=""," ",VLOOKUP(C451,'Ceiling - Project impl.'!$A$1:$F$202,4,FALSE))</f>
        <v xml:space="preserve"> </v>
      </c>
      <c r="AH451" s="13">
        <f t="shared" si="15"/>
        <v>0</v>
      </c>
      <c r="AI451" s="182">
        <f t="shared" si="16"/>
        <v>0</v>
      </c>
      <c r="AJ451" s="14"/>
      <c r="AK451" s="6">
        <f t="shared" si="2"/>
        <v>0</v>
      </c>
      <c r="AL451" s="163"/>
      <c r="AM451" s="12" t="str">
        <f>IF(O451=""," ",VLOOKUP(C451,'Ceiling - Project impl.'!$A$1:$F$202,5,FALSE))</f>
        <v xml:space="preserve"> </v>
      </c>
      <c r="AN451" s="13">
        <f t="shared" si="3"/>
        <v>0</v>
      </c>
      <c r="AO451" s="182">
        <f t="shared" si="17"/>
        <v>0</v>
      </c>
      <c r="AP451" s="14"/>
      <c r="AQ451" s="6">
        <f t="shared" si="4"/>
        <v>0</v>
      </c>
      <c r="AR451" s="163"/>
      <c r="AS451" s="12" t="str">
        <f>IF(S451=""," ",VLOOKUP(C451,'Ceiling - Project impl.'!$A$1:$F$202,6,FALSE))</f>
        <v xml:space="preserve"> </v>
      </c>
      <c r="AT451" s="13">
        <f t="shared" si="5"/>
        <v>0</v>
      </c>
      <c r="AU451" s="182">
        <f t="shared" si="18"/>
        <v>0</v>
      </c>
      <c r="AV451" s="136">
        <f t="shared" si="6"/>
        <v>0</v>
      </c>
      <c r="AW451" s="15">
        <f t="shared" si="19"/>
        <v>0</v>
      </c>
      <c r="AX451" s="183">
        <f t="shared" si="20"/>
        <v>0</v>
      </c>
      <c r="AY451" s="388"/>
      <c r="AZ451" s="388"/>
      <c r="BA451" s="388"/>
    </row>
    <row r="452" spans="1:53" x14ac:dyDescent="0.3">
      <c r="A452" s="71"/>
      <c r="B452" s="11" t="str">
        <f>IF(A452="","",VLOOKUP(A452,'II.Distribution of grant'!$A$6:$E$45,2,FALSE))</f>
        <v/>
      </c>
      <c r="C452" s="11" t="str">
        <f>IF(A452="","",VLOOKUP(A452,'II.Distribution of grant'!$A$6:$E$45,4,FALSE))</f>
        <v/>
      </c>
      <c r="D452" s="11" t="str">
        <f>IF(A452=""," ",VLOOKUP(C452,'Ceiling - Project impl.'!$A$1:$F$202,2,FALSE))</f>
        <v xml:space="preserve"> </v>
      </c>
      <c r="E452" s="6"/>
      <c r="F452" s="6"/>
      <c r="G452" s="6"/>
      <c r="H452" s="12" t="str">
        <f>IF(G452=""," ",VLOOKUP(C452,'Ceiling - Project impl.'!$A$1:$F$202,3,FALSE))</f>
        <v xml:space="preserve"> </v>
      </c>
      <c r="I452" s="13">
        <f t="shared" si="7"/>
        <v>0</v>
      </c>
      <c r="J452" s="14"/>
      <c r="K452" s="6"/>
      <c r="L452" s="12" t="str">
        <f>IF(K452=""," ",VLOOKUP(C452,'Ceiling - Project impl.'!$A$1:$F$202,4,FALSE))</f>
        <v xml:space="preserve"> </v>
      </c>
      <c r="M452" s="13">
        <f t="shared" si="8"/>
        <v>0</v>
      </c>
      <c r="N452" s="14"/>
      <c r="O452" s="6"/>
      <c r="P452" s="12" t="str">
        <f>IF(O452=""," ",VLOOKUP(C452,'Ceiling - Project impl.'!$A$1:$F$202,5,FALSE))</f>
        <v xml:space="preserve"> </v>
      </c>
      <c r="Q452" s="13">
        <f t="shared" si="9"/>
        <v>0</v>
      </c>
      <c r="R452" s="14"/>
      <c r="S452" s="6"/>
      <c r="T452" s="12" t="str">
        <f>IF(S452=""," ",VLOOKUP(C452,'Ceiling - Project impl.'!$A$1:$F$202,6,FALSE))</f>
        <v xml:space="preserve"> </v>
      </c>
      <c r="U452" s="13">
        <f t="shared" si="10"/>
        <v>0</v>
      </c>
      <c r="V452" s="136">
        <f t="shared" si="11"/>
        <v>0</v>
      </c>
      <c r="W452" s="15">
        <f t="shared" si="12"/>
        <v>0</v>
      </c>
      <c r="Y452" s="6">
        <f t="shared" si="13"/>
        <v>0</v>
      </c>
      <c r="Z452" s="163"/>
      <c r="AA452" s="12" t="str">
        <f>IF(G452=""," ",VLOOKUP(C452,'Ceiling - Project impl.'!$A$1:$F$202,3,FALSE))</f>
        <v xml:space="preserve"> </v>
      </c>
      <c r="AB452" s="13">
        <f t="shared" si="0"/>
        <v>0</v>
      </c>
      <c r="AC452" s="182">
        <f t="shared" si="14"/>
        <v>0</v>
      </c>
      <c r="AD452" s="14"/>
      <c r="AE452" s="6">
        <f t="shared" si="1"/>
        <v>0</v>
      </c>
      <c r="AF452" s="163"/>
      <c r="AG452" s="12" t="str">
        <f>IF(K452=""," ",VLOOKUP(C452,'Ceiling - Project impl.'!$A$1:$F$202,4,FALSE))</f>
        <v xml:space="preserve"> </v>
      </c>
      <c r="AH452" s="13">
        <f t="shared" si="15"/>
        <v>0</v>
      </c>
      <c r="AI452" s="182">
        <f t="shared" si="16"/>
        <v>0</v>
      </c>
      <c r="AJ452" s="14"/>
      <c r="AK452" s="6">
        <f t="shared" si="2"/>
        <v>0</v>
      </c>
      <c r="AL452" s="163"/>
      <c r="AM452" s="12" t="str">
        <f>IF(O452=""," ",VLOOKUP(C452,'Ceiling - Project impl.'!$A$1:$F$202,5,FALSE))</f>
        <v xml:space="preserve"> </v>
      </c>
      <c r="AN452" s="13">
        <f t="shared" si="3"/>
        <v>0</v>
      </c>
      <c r="AO452" s="182">
        <f t="shared" si="17"/>
        <v>0</v>
      </c>
      <c r="AP452" s="14"/>
      <c r="AQ452" s="6">
        <f t="shared" si="4"/>
        <v>0</v>
      </c>
      <c r="AR452" s="163"/>
      <c r="AS452" s="12" t="str">
        <f>IF(S452=""," ",VLOOKUP(C452,'Ceiling - Project impl.'!$A$1:$F$202,6,FALSE))</f>
        <v xml:space="preserve"> </v>
      </c>
      <c r="AT452" s="13">
        <f t="shared" si="5"/>
        <v>0</v>
      </c>
      <c r="AU452" s="182">
        <f t="shared" si="18"/>
        <v>0</v>
      </c>
      <c r="AV452" s="136">
        <f t="shared" si="6"/>
        <v>0</v>
      </c>
      <c r="AW452" s="15">
        <f t="shared" si="19"/>
        <v>0</v>
      </c>
      <c r="AX452" s="183">
        <f t="shared" si="20"/>
        <v>0</v>
      </c>
      <c r="AY452" s="388"/>
      <c r="AZ452" s="388"/>
      <c r="BA452" s="388"/>
    </row>
    <row r="453" spans="1:53" x14ac:dyDescent="0.3">
      <c r="A453" s="71"/>
      <c r="B453" s="11" t="str">
        <f>IF(A453="","",VLOOKUP(A453,'II.Distribution of grant'!$A$6:$E$45,2,FALSE))</f>
        <v/>
      </c>
      <c r="C453" s="11" t="str">
        <f>IF(A453="","",VLOOKUP(A453,'II.Distribution of grant'!$A$6:$E$45,4,FALSE))</f>
        <v/>
      </c>
      <c r="D453" s="11" t="str">
        <f>IF(A453=""," ",VLOOKUP(C453,'Ceiling - Project impl.'!$A$1:$F$202,2,FALSE))</f>
        <v xml:space="preserve"> </v>
      </c>
      <c r="E453" s="6"/>
      <c r="F453" s="6"/>
      <c r="G453" s="6"/>
      <c r="H453" s="12" t="str">
        <f>IF(G453=""," ",VLOOKUP(C453,'Ceiling - Project impl.'!$A$1:$F$202,3,FALSE))</f>
        <v xml:space="preserve"> </v>
      </c>
      <c r="I453" s="13">
        <f t="shared" si="7"/>
        <v>0</v>
      </c>
      <c r="J453" s="14"/>
      <c r="K453" s="6"/>
      <c r="L453" s="12" t="str">
        <f>IF(K453=""," ",VLOOKUP(C453,'Ceiling - Project impl.'!$A$1:$F$202,4,FALSE))</f>
        <v xml:space="preserve"> </v>
      </c>
      <c r="M453" s="13">
        <f t="shared" si="8"/>
        <v>0</v>
      </c>
      <c r="N453" s="14"/>
      <c r="O453" s="6"/>
      <c r="P453" s="12" t="str">
        <f>IF(O453=""," ",VLOOKUP(C453,'Ceiling - Project impl.'!$A$1:$F$202,5,FALSE))</f>
        <v xml:space="preserve"> </v>
      </c>
      <c r="Q453" s="13">
        <f t="shared" si="9"/>
        <v>0</v>
      </c>
      <c r="R453" s="14"/>
      <c r="S453" s="6"/>
      <c r="T453" s="12" t="str">
        <f>IF(S453=""," ",VLOOKUP(C453,'Ceiling - Project impl.'!$A$1:$F$202,6,FALSE))</f>
        <v xml:space="preserve"> </v>
      </c>
      <c r="U453" s="13">
        <f t="shared" si="10"/>
        <v>0</v>
      </c>
      <c r="V453" s="136">
        <f t="shared" si="11"/>
        <v>0</v>
      </c>
      <c r="W453" s="15">
        <f t="shared" si="12"/>
        <v>0</v>
      </c>
      <c r="Y453" s="6">
        <f t="shared" si="13"/>
        <v>0</v>
      </c>
      <c r="Z453" s="163"/>
      <c r="AA453" s="12" t="str">
        <f>IF(G453=""," ",VLOOKUP(C453,'Ceiling - Project impl.'!$A$1:$F$202,3,FALSE))</f>
        <v xml:space="preserve"> </v>
      </c>
      <c r="AB453" s="13">
        <f t="shared" si="0"/>
        <v>0</v>
      </c>
      <c r="AC453" s="182">
        <f t="shared" si="14"/>
        <v>0</v>
      </c>
      <c r="AD453" s="14"/>
      <c r="AE453" s="6">
        <f t="shared" si="1"/>
        <v>0</v>
      </c>
      <c r="AF453" s="163"/>
      <c r="AG453" s="12" t="str">
        <f>IF(K453=""," ",VLOOKUP(C453,'Ceiling - Project impl.'!$A$1:$F$202,4,FALSE))</f>
        <v xml:space="preserve"> </v>
      </c>
      <c r="AH453" s="13">
        <f t="shared" si="15"/>
        <v>0</v>
      </c>
      <c r="AI453" s="182">
        <f t="shared" si="16"/>
        <v>0</v>
      </c>
      <c r="AJ453" s="14"/>
      <c r="AK453" s="6">
        <f t="shared" si="2"/>
        <v>0</v>
      </c>
      <c r="AL453" s="163"/>
      <c r="AM453" s="12" t="str">
        <f>IF(O453=""," ",VLOOKUP(C453,'Ceiling - Project impl.'!$A$1:$F$202,5,FALSE))</f>
        <v xml:space="preserve"> </v>
      </c>
      <c r="AN453" s="13">
        <f t="shared" si="3"/>
        <v>0</v>
      </c>
      <c r="AO453" s="182">
        <f t="shared" si="17"/>
        <v>0</v>
      </c>
      <c r="AP453" s="14"/>
      <c r="AQ453" s="6">
        <f t="shared" si="4"/>
        <v>0</v>
      </c>
      <c r="AR453" s="163"/>
      <c r="AS453" s="12" t="str">
        <f>IF(S453=""," ",VLOOKUP(C453,'Ceiling - Project impl.'!$A$1:$F$202,6,FALSE))</f>
        <v xml:space="preserve"> </v>
      </c>
      <c r="AT453" s="13">
        <f t="shared" si="5"/>
        <v>0</v>
      </c>
      <c r="AU453" s="182">
        <f t="shared" si="18"/>
        <v>0</v>
      </c>
      <c r="AV453" s="136">
        <f t="shared" si="6"/>
        <v>0</v>
      </c>
      <c r="AW453" s="15">
        <f t="shared" si="19"/>
        <v>0</v>
      </c>
      <c r="AX453" s="183">
        <f t="shared" si="20"/>
        <v>0</v>
      </c>
      <c r="AY453" s="388"/>
      <c r="AZ453" s="388"/>
      <c r="BA453" s="388"/>
    </row>
    <row r="454" spans="1:53" x14ac:dyDescent="0.3">
      <c r="A454" s="71"/>
      <c r="B454" s="11" t="str">
        <f>IF(A454="","",VLOOKUP(A454,'II.Distribution of grant'!$A$6:$E$45,2,FALSE))</f>
        <v/>
      </c>
      <c r="C454" s="11" t="str">
        <f>IF(A454="","",VLOOKUP(A454,'II.Distribution of grant'!$A$6:$E$45,4,FALSE))</f>
        <v/>
      </c>
      <c r="D454" s="11" t="str">
        <f>IF(A454=""," ",VLOOKUP(C454,'Ceiling - Project impl.'!$A$1:$F$202,2,FALSE))</f>
        <v xml:space="preserve"> </v>
      </c>
      <c r="E454" s="6"/>
      <c r="F454" s="6"/>
      <c r="G454" s="6"/>
      <c r="H454" s="12" t="str">
        <f>IF(G454=""," ",VLOOKUP(C454,'Ceiling - Project impl.'!$A$1:$F$202,3,FALSE))</f>
        <v xml:space="preserve"> </v>
      </c>
      <c r="I454" s="13">
        <f t="shared" si="7"/>
        <v>0</v>
      </c>
      <c r="J454" s="14"/>
      <c r="K454" s="6"/>
      <c r="L454" s="12" t="str">
        <f>IF(K454=""," ",VLOOKUP(C454,'Ceiling - Project impl.'!$A$1:$F$202,4,FALSE))</f>
        <v xml:space="preserve"> </v>
      </c>
      <c r="M454" s="13">
        <f t="shared" si="8"/>
        <v>0</v>
      </c>
      <c r="N454" s="14"/>
      <c r="O454" s="6"/>
      <c r="P454" s="12" t="str">
        <f>IF(O454=""," ",VLOOKUP(C454,'Ceiling - Project impl.'!$A$1:$F$202,5,FALSE))</f>
        <v xml:space="preserve"> </v>
      </c>
      <c r="Q454" s="13">
        <f t="shared" si="9"/>
        <v>0</v>
      </c>
      <c r="R454" s="14"/>
      <c r="S454" s="6"/>
      <c r="T454" s="12" t="str">
        <f>IF(S454=""," ",VLOOKUP(C454,'Ceiling - Project impl.'!$A$1:$F$202,6,FALSE))</f>
        <v xml:space="preserve"> </v>
      </c>
      <c r="U454" s="13">
        <f t="shared" si="10"/>
        <v>0</v>
      </c>
      <c r="V454" s="136">
        <f t="shared" si="11"/>
        <v>0</v>
      </c>
      <c r="W454" s="15">
        <f t="shared" si="12"/>
        <v>0</v>
      </c>
      <c r="Y454" s="6">
        <f t="shared" si="13"/>
        <v>0</v>
      </c>
      <c r="Z454" s="163"/>
      <c r="AA454" s="12" t="str">
        <f>IF(G454=""," ",VLOOKUP(C454,'Ceiling - Project impl.'!$A$1:$F$202,3,FALSE))</f>
        <v xml:space="preserve"> </v>
      </c>
      <c r="AB454" s="13">
        <f t="shared" si="0"/>
        <v>0</v>
      </c>
      <c r="AC454" s="182">
        <f t="shared" si="14"/>
        <v>0</v>
      </c>
      <c r="AD454" s="14"/>
      <c r="AE454" s="6">
        <f t="shared" si="1"/>
        <v>0</v>
      </c>
      <c r="AF454" s="163"/>
      <c r="AG454" s="12" t="str">
        <f>IF(K454=""," ",VLOOKUP(C454,'Ceiling - Project impl.'!$A$1:$F$202,4,FALSE))</f>
        <v xml:space="preserve"> </v>
      </c>
      <c r="AH454" s="13">
        <f t="shared" si="15"/>
        <v>0</v>
      </c>
      <c r="AI454" s="182">
        <f t="shared" si="16"/>
        <v>0</v>
      </c>
      <c r="AJ454" s="14"/>
      <c r="AK454" s="6">
        <f t="shared" si="2"/>
        <v>0</v>
      </c>
      <c r="AL454" s="163"/>
      <c r="AM454" s="12" t="str">
        <f>IF(O454=""," ",VLOOKUP(C454,'Ceiling - Project impl.'!$A$1:$F$202,5,FALSE))</f>
        <v xml:space="preserve"> </v>
      </c>
      <c r="AN454" s="13">
        <f t="shared" si="3"/>
        <v>0</v>
      </c>
      <c r="AO454" s="182">
        <f t="shared" si="17"/>
        <v>0</v>
      </c>
      <c r="AP454" s="14"/>
      <c r="AQ454" s="6">
        <f t="shared" si="4"/>
        <v>0</v>
      </c>
      <c r="AR454" s="163"/>
      <c r="AS454" s="12" t="str">
        <f>IF(S454=""," ",VLOOKUP(C454,'Ceiling - Project impl.'!$A$1:$F$202,6,FALSE))</f>
        <v xml:space="preserve"> </v>
      </c>
      <c r="AT454" s="13">
        <f t="shared" si="5"/>
        <v>0</v>
      </c>
      <c r="AU454" s="182">
        <f t="shared" si="18"/>
        <v>0</v>
      </c>
      <c r="AV454" s="136">
        <f t="shared" si="6"/>
        <v>0</v>
      </c>
      <c r="AW454" s="15">
        <f t="shared" si="19"/>
        <v>0</v>
      </c>
      <c r="AX454" s="183">
        <f t="shared" si="20"/>
        <v>0</v>
      </c>
      <c r="AY454" s="388"/>
      <c r="AZ454" s="388"/>
      <c r="BA454" s="388"/>
    </row>
    <row r="455" spans="1:53" x14ac:dyDescent="0.3">
      <c r="A455" s="71"/>
      <c r="B455" s="11" t="str">
        <f>IF(A455="","",VLOOKUP(A455,'II.Distribution of grant'!$A$6:$E$45,2,FALSE))</f>
        <v/>
      </c>
      <c r="C455" s="11" t="str">
        <f>IF(A455="","",VLOOKUP(A455,'II.Distribution of grant'!$A$6:$E$45,4,FALSE))</f>
        <v/>
      </c>
      <c r="D455" s="11" t="str">
        <f>IF(A455=""," ",VLOOKUP(C455,'Ceiling - Project impl.'!$A$1:$F$202,2,FALSE))</f>
        <v xml:space="preserve"> </v>
      </c>
      <c r="E455" s="6"/>
      <c r="F455" s="6"/>
      <c r="G455" s="6"/>
      <c r="H455" s="12" t="str">
        <f>IF(G455=""," ",VLOOKUP(C455,'Ceiling - Project impl.'!$A$1:$F$202,3,FALSE))</f>
        <v xml:space="preserve"> </v>
      </c>
      <c r="I455" s="13">
        <f t="shared" si="7"/>
        <v>0</v>
      </c>
      <c r="J455" s="14"/>
      <c r="K455" s="6"/>
      <c r="L455" s="12" t="str">
        <f>IF(K455=""," ",VLOOKUP(C455,'Ceiling - Project impl.'!$A$1:$F$202,4,FALSE))</f>
        <v xml:space="preserve"> </v>
      </c>
      <c r="M455" s="13">
        <f t="shared" si="8"/>
        <v>0</v>
      </c>
      <c r="N455" s="14"/>
      <c r="O455" s="6"/>
      <c r="P455" s="12" t="str">
        <f>IF(O455=""," ",VLOOKUP(C455,'Ceiling - Project impl.'!$A$1:$F$202,5,FALSE))</f>
        <v xml:space="preserve"> </v>
      </c>
      <c r="Q455" s="13">
        <f t="shared" si="9"/>
        <v>0</v>
      </c>
      <c r="R455" s="14"/>
      <c r="S455" s="6"/>
      <c r="T455" s="12" t="str">
        <f>IF(S455=""," ",VLOOKUP(C455,'Ceiling - Project impl.'!$A$1:$F$202,6,FALSE))</f>
        <v xml:space="preserve"> </v>
      </c>
      <c r="U455" s="13">
        <f t="shared" si="10"/>
        <v>0</v>
      </c>
      <c r="V455" s="136">
        <f t="shared" si="11"/>
        <v>0</v>
      </c>
      <c r="W455" s="15">
        <f t="shared" si="12"/>
        <v>0</v>
      </c>
      <c r="Y455" s="6">
        <f t="shared" si="13"/>
        <v>0</v>
      </c>
      <c r="Z455" s="163"/>
      <c r="AA455" s="12" t="str">
        <f>IF(G455=""," ",VLOOKUP(C455,'Ceiling - Project impl.'!$A$1:$F$202,3,FALSE))</f>
        <v xml:space="preserve"> </v>
      </c>
      <c r="AB455" s="13">
        <f t="shared" si="0"/>
        <v>0</v>
      </c>
      <c r="AC455" s="182">
        <f t="shared" si="14"/>
        <v>0</v>
      </c>
      <c r="AD455" s="14"/>
      <c r="AE455" s="6">
        <f t="shared" si="1"/>
        <v>0</v>
      </c>
      <c r="AF455" s="163"/>
      <c r="AG455" s="12" t="str">
        <f>IF(K455=""," ",VLOOKUP(C455,'Ceiling - Project impl.'!$A$1:$F$202,4,FALSE))</f>
        <v xml:space="preserve"> </v>
      </c>
      <c r="AH455" s="13">
        <f t="shared" si="15"/>
        <v>0</v>
      </c>
      <c r="AI455" s="182">
        <f t="shared" si="16"/>
        <v>0</v>
      </c>
      <c r="AJ455" s="14"/>
      <c r="AK455" s="6">
        <f t="shared" si="2"/>
        <v>0</v>
      </c>
      <c r="AL455" s="163"/>
      <c r="AM455" s="12" t="str">
        <f>IF(O455=""," ",VLOOKUP(C455,'Ceiling - Project impl.'!$A$1:$F$202,5,FALSE))</f>
        <v xml:space="preserve"> </v>
      </c>
      <c r="AN455" s="13">
        <f t="shared" si="3"/>
        <v>0</v>
      </c>
      <c r="AO455" s="182">
        <f t="shared" si="17"/>
        <v>0</v>
      </c>
      <c r="AP455" s="14"/>
      <c r="AQ455" s="6">
        <f t="shared" si="4"/>
        <v>0</v>
      </c>
      <c r="AR455" s="163"/>
      <c r="AS455" s="12" t="str">
        <f>IF(S455=""," ",VLOOKUP(C455,'Ceiling - Project impl.'!$A$1:$F$202,6,FALSE))</f>
        <v xml:space="preserve"> </v>
      </c>
      <c r="AT455" s="13">
        <f t="shared" si="5"/>
        <v>0</v>
      </c>
      <c r="AU455" s="182">
        <f t="shared" si="18"/>
        <v>0</v>
      </c>
      <c r="AV455" s="136">
        <f t="shared" si="6"/>
        <v>0</v>
      </c>
      <c r="AW455" s="15">
        <f t="shared" si="19"/>
        <v>0</v>
      </c>
      <c r="AX455" s="183">
        <f t="shared" si="20"/>
        <v>0</v>
      </c>
      <c r="AY455" s="388"/>
      <c r="AZ455" s="388"/>
      <c r="BA455" s="388"/>
    </row>
    <row r="456" spans="1:53" x14ac:dyDescent="0.3">
      <c r="A456" s="71"/>
      <c r="B456" s="11" t="str">
        <f>IF(A456="","",VLOOKUP(A456,'II.Distribution of grant'!$A$6:$E$45,2,FALSE))</f>
        <v/>
      </c>
      <c r="C456" s="11" t="str">
        <f>IF(A456="","",VLOOKUP(A456,'II.Distribution of grant'!$A$6:$E$45,4,FALSE))</f>
        <v/>
      </c>
      <c r="D456" s="11" t="str">
        <f>IF(A456=""," ",VLOOKUP(C456,'Ceiling - Project impl.'!$A$1:$F$202,2,FALSE))</f>
        <v xml:space="preserve"> </v>
      </c>
      <c r="E456" s="6"/>
      <c r="F456" s="6"/>
      <c r="G456" s="6"/>
      <c r="H456" s="12" t="str">
        <f>IF(G456=""," ",VLOOKUP(C456,'Ceiling - Project impl.'!$A$1:$F$202,3,FALSE))</f>
        <v xml:space="preserve"> </v>
      </c>
      <c r="I456" s="13">
        <f t="shared" si="7"/>
        <v>0</v>
      </c>
      <c r="J456" s="14"/>
      <c r="K456" s="6"/>
      <c r="L456" s="12" t="str">
        <f>IF(K456=""," ",VLOOKUP(C456,'Ceiling - Project impl.'!$A$1:$F$202,4,FALSE))</f>
        <v xml:space="preserve"> </v>
      </c>
      <c r="M456" s="13">
        <f t="shared" si="8"/>
        <v>0</v>
      </c>
      <c r="N456" s="14"/>
      <c r="O456" s="6"/>
      <c r="P456" s="12" t="str">
        <f>IF(O456=""," ",VLOOKUP(C456,'Ceiling - Project impl.'!$A$1:$F$202,5,FALSE))</f>
        <v xml:space="preserve"> </v>
      </c>
      <c r="Q456" s="13">
        <f t="shared" si="9"/>
        <v>0</v>
      </c>
      <c r="R456" s="14"/>
      <c r="S456" s="6"/>
      <c r="T456" s="12" t="str">
        <f>IF(S456=""," ",VLOOKUP(C456,'Ceiling - Project impl.'!$A$1:$F$202,6,FALSE))</f>
        <v xml:space="preserve"> </v>
      </c>
      <c r="U456" s="13">
        <f t="shared" si="10"/>
        <v>0</v>
      </c>
      <c r="V456" s="136">
        <f t="shared" si="11"/>
        <v>0</v>
      </c>
      <c r="W456" s="15">
        <f t="shared" si="12"/>
        <v>0</v>
      </c>
      <c r="Y456" s="6">
        <f t="shared" si="13"/>
        <v>0</v>
      </c>
      <c r="Z456" s="163"/>
      <c r="AA456" s="12" t="str">
        <f>IF(G456=""," ",VLOOKUP(C456,'Ceiling - Project impl.'!$A$1:$F$202,3,FALSE))</f>
        <v xml:space="preserve"> </v>
      </c>
      <c r="AB456" s="13">
        <f t="shared" si="0"/>
        <v>0</v>
      </c>
      <c r="AC456" s="182">
        <f t="shared" si="14"/>
        <v>0</v>
      </c>
      <c r="AD456" s="14"/>
      <c r="AE456" s="6">
        <f t="shared" si="1"/>
        <v>0</v>
      </c>
      <c r="AF456" s="163"/>
      <c r="AG456" s="12" t="str">
        <f>IF(K456=""," ",VLOOKUP(C456,'Ceiling - Project impl.'!$A$1:$F$202,4,FALSE))</f>
        <v xml:space="preserve"> </v>
      </c>
      <c r="AH456" s="13">
        <f t="shared" si="15"/>
        <v>0</v>
      </c>
      <c r="AI456" s="182">
        <f t="shared" si="16"/>
        <v>0</v>
      </c>
      <c r="AJ456" s="14"/>
      <c r="AK456" s="6">
        <f t="shared" si="2"/>
        <v>0</v>
      </c>
      <c r="AL456" s="163"/>
      <c r="AM456" s="12" t="str">
        <f>IF(O456=""," ",VLOOKUP(C456,'Ceiling - Project impl.'!$A$1:$F$202,5,FALSE))</f>
        <v xml:space="preserve"> </v>
      </c>
      <c r="AN456" s="13">
        <f t="shared" si="3"/>
        <v>0</v>
      </c>
      <c r="AO456" s="182">
        <f t="shared" si="17"/>
        <v>0</v>
      </c>
      <c r="AP456" s="14"/>
      <c r="AQ456" s="6">
        <f t="shared" si="4"/>
        <v>0</v>
      </c>
      <c r="AR456" s="163"/>
      <c r="AS456" s="12" t="str">
        <f>IF(S456=""," ",VLOOKUP(C456,'Ceiling - Project impl.'!$A$1:$F$202,6,FALSE))</f>
        <v xml:space="preserve"> </v>
      </c>
      <c r="AT456" s="13">
        <f t="shared" si="5"/>
        <v>0</v>
      </c>
      <c r="AU456" s="182">
        <f t="shared" si="18"/>
        <v>0</v>
      </c>
      <c r="AV456" s="136">
        <f t="shared" si="6"/>
        <v>0</v>
      </c>
      <c r="AW456" s="15">
        <f t="shared" si="19"/>
        <v>0</v>
      </c>
      <c r="AX456" s="183">
        <f t="shared" si="20"/>
        <v>0</v>
      </c>
      <c r="AY456" s="388"/>
      <c r="AZ456" s="388"/>
      <c r="BA456" s="388"/>
    </row>
    <row r="457" spans="1:53" x14ac:dyDescent="0.3">
      <c r="A457" s="71"/>
      <c r="B457" s="11" t="str">
        <f>IF(A457="","",VLOOKUP(A457,'II.Distribution of grant'!$A$6:$E$45,2,FALSE))</f>
        <v/>
      </c>
      <c r="C457" s="11" t="str">
        <f>IF(A457="","",VLOOKUP(A457,'II.Distribution of grant'!$A$6:$E$45,4,FALSE))</f>
        <v/>
      </c>
      <c r="D457" s="11" t="str">
        <f>IF(A457=""," ",VLOOKUP(C457,'Ceiling - Project impl.'!$A$1:$F$202,2,FALSE))</f>
        <v xml:space="preserve"> </v>
      </c>
      <c r="E457" s="6"/>
      <c r="F457" s="6"/>
      <c r="G457" s="6"/>
      <c r="H457" s="12" t="str">
        <f>IF(G457=""," ",VLOOKUP(C457,'Ceiling - Project impl.'!$A$1:$F$202,3,FALSE))</f>
        <v xml:space="preserve"> </v>
      </c>
      <c r="I457" s="13">
        <f t="shared" si="7"/>
        <v>0</v>
      </c>
      <c r="J457" s="14"/>
      <c r="K457" s="6"/>
      <c r="L457" s="12" t="str">
        <f>IF(K457=""," ",VLOOKUP(C457,'Ceiling - Project impl.'!$A$1:$F$202,4,FALSE))</f>
        <v xml:space="preserve"> </v>
      </c>
      <c r="M457" s="13">
        <f t="shared" si="8"/>
        <v>0</v>
      </c>
      <c r="N457" s="14"/>
      <c r="O457" s="6"/>
      <c r="P457" s="12" t="str">
        <f>IF(O457=""," ",VLOOKUP(C457,'Ceiling - Project impl.'!$A$1:$F$202,5,FALSE))</f>
        <v xml:space="preserve"> </v>
      </c>
      <c r="Q457" s="13">
        <f t="shared" si="9"/>
        <v>0</v>
      </c>
      <c r="R457" s="14"/>
      <c r="S457" s="6"/>
      <c r="T457" s="12" t="str">
        <f>IF(S457=""," ",VLOOKUP(C457,'Ceiling - Project impl.'!$A$1:$F$202,6,FALSE))</f>
        <v xml:space="preserve"> </v>
      </c>
      <c r="U457" s="13">
        <f t="shared" si="10"/>
        <v>0</v>
      </c>
      <c r="V457" s="136">
        <f t="shared" si="11"/>
        <v>0</v>
      </c>
      <c r="W457" s="15">
        <f t="shared" si="12"/>
        <v>0</v>
      </c>
      <c r="Y457" s="6">
        <f t="shared" si="13"/>
        <v>0</v>
      </c>
      <c r="Z457" s="163"/>
      <c r="AA457" s="12" t="str">
        <f>IF(G457=""," ",VLOOKUP(C457,'Ceiling - Project impl.'!$A$1:$F$202,3,FALSE))</f>
        <v xml:space="preserve"> </v>
      </c>
      <c r="AB457" s="13">
        <f t="shared" si="0"/>
        <v>0</v>
      </c>
      <c r="AC457" s="182">
        <f t="shared" si="14"/>
        <v>0</v>
      </c>
      <c r="AD457" s="14"/>
      <c r="AE457" s="6">
        <f t="shared" si="1"/>
        <v>0</v>
      </c>
      <c r="AF457" s="163"/>
      <c r="AG457" s="12" t="str">
        <f>IF(K457=""," ",VLOOKUP(C457,'Ceiling - Project impl.'!$A$1:$F$202,4,FALSE))</f>
        <v xml:space="preserve"> </v>
      </c>
      <c r="AH457" s="13">
        <f t="shared" si="15"/>
        <v>0</v>
      </c>
      <c r="AI457" s="182">
        <f t="shared" si="16"/>
        <v>0</v>
      </c>
      <c r="AJ457" s="14"/>
      <c r="AK457" s="6">
        <f t="shared" si="2"/>
        <v>0</v>
      </c>
      <c r="AL457" s="163"/>
      <c r="AM457" s="12" t="str">
        <f>IF(O457=""," ",VLOOKUP(C457,'Ceiling - Project impl.'!$A$1:$F$202,5,FALSE))</f>
        <v xml:space="preserve"> </v>
      </c>
      <c r="AN457" s="13">
        <f t="shared" si="3"/>
        <v>0</v>
      </c>
      <c r="AO457" s="182">
        <f t="shared" si="17"/>
        <v>0</v>
      </c>
      <c r="AP457" s="14"/>
      <c r="AQ457" s="6">
        <f t="shared" si="4"/>
        <v>0</v>
      </c>
      <c r="AR457" s="163"/>
      <c r="AS457" s="12" t="str">
        <f>IF(S457=""," ",VLOOKUP(C457,'Ceiling - Project impl.'!$A$1:$F$202,6,FALSE))</f>
        <v xml:space="preserve"> </v>
      </c>
      <c r="AT457" s="13">
        <f t="shared" si="5"/>
        <v>0</v>
      </c>
      <c r="AU457" s="182">
        <f t="shared" si="18"/>
        <v>0</v>
      </c>
      <c r="AV457" s="136">
        <f t="shared" si="6"/>
        <v>0</v>
      </c>
      <c r="AW457" s="15">
        <f t="shared" si="19"/>
        <v>0</v>
      </c>
      <c r="AX457" s="183">
        <f t="shared" si="20"/>
        <v>0</v>
      </c>
      <c r="AY457" s="388"/>
      <c r="AZ457" s="388"/>
      <c r="BA457" s="388"/>
    </row>
    <row r="458" spans="1:53" x14ac:dyDescent="0.3">
      <c r="A458" s="71"/>
      <c r="B458" s="11" t="str">
        <f>IF(A458="","",VLOOKUP(A458,'II.Distribution of grant'!$A$6:$E$45,2,FALSE))</f>
        <v/>
      </c>
      <c r="C458" s="11" t="str">
        <f>IF(A458="","",VLOOKUP(A458,'II.Distribution of grant'!$A$6:$E$45,4,FALSE))</f>
        <v/>
      </c>
      <c r="D458" s="11" t="str">
        <f>IF(A458=""," ",VLOOKUP(C458,'Ceiling - Project impl.'!$A$1:$F$202,2,FALSE))</f>
        <v xml:space="preserve"> </v>
      </c>
      <c r="E458" s="6"/>
      <c r="F458" s="6"/>
      <c r="G458" s="6"/>
      <c r="H458" s="12" t="str">
        <f>IF(G458=""," ",VLOOKUP(C458,'Ceiling - Project impl.'!$A$1:$F$202,3,FALSE))</f>
        <v xml:space="preserve"> </v>
      </c>
      <c r="I458" s="13">
        <f t="shared" si="7"/>
        <v>0</v>
      </c>
      <c r="J458" s="14"/>
      <c r="K458" s="6"/>
      <c r="L458" s="12" t="str">
        <f>IF(K458=""," ",VLOOKUP(C458,'Ceiling - Project impl.'!$A$1:$F$202,4,FALSE))</f>
        <v xml:space="preserve"> </v>
      </c>
      <c r="M458" s="13">
        <f t="shared" si="8"/>
        <v>0</v>
      </c>
      <c r="N458" s="14"/>
      <c r="O458" s="6"/>
      <c r="P458" s="12" t="str">
        <f>IF(O458=""," ",VLOOKUP(C458,'Ceiling - Project impl.'!$A$1:$F$202,5,FALSE))</f>
        <v xml:space="preserve"> </v>
      </c>
      <c r="Q458" s="13">
        <f t="shared" si="9"/>
        <v>0</v>
      </c>
      <c r="R458" s="14"/>
      <c r="S458" s="6"/>
      <c r="T458" s="12" t="str">
        <f>IF(S458=""," ",VLOOKUP(C458,'Ceiling - Project impl.'!$A$1:$F$202,6,FALSE))</f>
        <v xml:space="preserve"> </v>
      </c>
      <c r="U458" s="13">
        <f t="shared" si="10"/>
        <v>0</v>
      </c>
      <c r="V458" s="136">
        <f t="shared" si="11"/>
        <v>0</v>
      </c>
      <c r="W458" s="15">
        <f t="shared" si="12"/>
        <v>0</v>
      </c>
      <c r="Y458" s="6">
        <f t="shared" si="13"/>
        <v>0</v>
      </c>
      <c r="Z458" s="163"/>
      <c r="AA458" s="12" t="str">
        <f>IF(G458=""," ",VLOOKUP(C458,'Ceiling - Project impl.'!$A$1:$F$202,3,FALSE))</f>
        <v xml:space="preserve"> </v>
      </c>
      <c r="AB458" s="13">
        <f t="shared" si="0"/>
        <v>0</v>
      </c>
      <c r="AC458" s="182">
        <f t="shared" si="14"/>
        <v>0</v>
      </c>
      <c r="AD458" s="14"/>
      <c r="AE458" s="6">
        <f t="shared" si="1"/>
        <v>0</v>
      </c>
      <c r="AF458" s="163"/>
      <c r="AG458" s="12" t="str">
        <f>IF(K458=""," ",VLOOKUP(C458,'Ceiling - Project impl.'!$A$1:$F$202,4,FALSE))</f>
        <v xml:space="preserve"> </v>
      </c>
      <c r="AH458" s="13">
        <f t="shared" si="15"/>
        <v>0</v>
      </c>
      <c r="AI458" s="182">
        <f t="shared" si="16"/>
        <v>0</v>
      </c>
      <c r="AJ458" s="14"/>
      <c r="AK458" s="6">
        <f t="shared" si="2"/>
        <v>0</v>
      </c>
      <c r="AL458" s="163"/>
      <c r="AM458" s="12" t="str">
        <f>IF(O458=""," ",VLOOKUP(C458,'Ceiling - Project impl.'!$A$1:$F$202,5,FALSE))</f>
        <v xml:space="preserve"> </v>
      </c>
      <c r="AN458" s="13">
        <f t="shared" si="3"/>
        <v>0</v>
      </c>
      <c r="AO458" s="182">
        <f t="shared" si="17"/>
        <v>0</v>
      </c>
      <c r="AP458" s="14"/>
      <c r="AQ458" s="6">
        <f t="shared" si="4"/>
        <v>0</v>
      </c>
      <c r="AR458" s="163"/>
      <c r="AS458" s="12" t="str">
        <f>IF(S458=""," ",VLOOKUP(C458,'Ceiling - Project impl.'!$A$1:$F$202,6,FALSE))</f>
        <v xml:space="preserve"> </v>
      </c>
      <c r="AT458" s="13">
        <f t="shared" si="5"/>
        <v>0</v>
      </c>
      <c r="AU458" s="182">
        <f t="shared" si="18"/>
        <v>0</v>
      </c>
      <c r="AV458" s="136">
        <f t="shared" si="6"/>
        <v>0</v>
      </c>
      <c r="AW458" s="15">
        <f t="shared" si="19"/>
        <v>0</v>
      </c>
      <c r="AX458" s="183">
        <f t="shared" si="20"/>
        <v>0</v>
      </c>
      <c r="AY458" s="388"/>
      <c r="AZ458" s="388"/>
      <c r="BA458" s="388"/>
    </row>
    <row r="459" spans="1:53" x14ac:dyDescent="0.3">
      <c r="A459" s="71"/>
      <c r="B459" s="11" t="str">
        <f>IF(A459="","",VLOOKUP(A459,'II.Distribution of grant'!$A$6:$E$45,2,FALSE))</f>
        <v/>
      </c>
      <c r="C459" s="11" t="str">
        <f>IF(A459="","",VLOOKUP(A459,'II.Distribution of grant'!$A$6:$E$45,4,FALSE))</f>
        <v/>
      </c>
      <c r="D459" s="11" t="str">
        <f>IF(A459=""," ",VLOOKUP(C459,'Ceiling - Project impl.'!$A$1:$F$202,2,FALSE))</f>
        <v xml:space="preserve"> </v>
      </c>
      <c r="E459" s="6"/>
      <c r="F459" s="6"/>
      <c r="G459" s="6"/>
      <c r="H459" s="12" t="str">
        <f>IF(G459=""," ",VLOOKUP(C459,'Ceiling - Project impl.'!$A$1:$F$202,3,FALSE))</f>
        <v xml:space="preserve"> </v>
      </c>
      <c r="I459" s="13">
        <f t="shared" si="7"/>
        <v>0</v>
      </c>
      <c r="J459" s="14"/>
      <c r="K459" s="6"/>
      <c r="L459" s="12" t="str">
        <f>IF(K459=""," ",VLOOKUP(C459,'Ceiling - Project impl.'!$A$1:$F$202,4,FALSE))</f>
        <v xml:space="preserve"> </v>
      </c>
      <c r="M459" s="13">
        <f t="shared" si="8"/>
        <v>0</v>
      </c>
      <c r="N459" s="14"/>
      <c r="O459" s="6"/>
      <c r="P459" s="12" t="str">
        <f>IF(O459=""," ",VLOOKUP(C459,'Ceiling - Project impl.'!$A$1:$F$202,5,FALSE))</f>
        <v xml:space="preserve"> </v>
      </c>
      <c r="Q459" s="13">
        <f t="shared" si="9"/>
        <v>0</v>
      </c>
      <c r="R459" s="14"/>
      <c r="S459" s="6"/>
      <c r="T459" s="12" t="str">
        <f>IF(S459=""," ",VLOOKUP(C459,'Ceiling - Project impl.'!$A$1:$F$202,6,FALSE))</f>
        <v xml:space="preserve"> </v>
      </c>
      <c r="U459" s="13">
        <f t="shared" si="10"/>
        <v>0</v>
      </c>
      <c r="V459" s="136">
        <f t="shared" si="11"/>
        <v>0</v>
      </c>
      <c r="W459" s="15">
        <f t="shared" si="12"/>
        <v>0</v>
      </c>
      <c r="Y459" s="6">
        <f t="shared" si="13"/>
        <v>0</v>
      </c>
      <c r="Z459" s="163"/>
      <c r="AA459" s="12" t="str">
        <f>IF(G459=""," ",VLOOKUP(C459,'Ceiling - Project impl.'!$A$1:$F$202,3,FALSE))</f>
        <v xml:space="preserve"> </v>
      </c>
      <c r="AB459" s="13">
        <f t="shared" si="0"/>
        <v>0</v>
      </c>
      <c r="AC459" s="182">
        <f t="shared" si="14"/>
        <v>0</v>
      </c>
      <c r="AD459" s="14"/>
      <c r="AE459" s="6">
        <f t="shared" si="1"/>
        <v>0</v>
      </c>
      <c r="AF459" s="163"/>
      <c r="AG459" s="12" t="str">
        <f>IF(K459=""," ",VLOOKUP(C459,'Ceiling - Project impl.'!$A$1:$F$202,4,FALSE))</f>
        <v xml:space="preserve"> </v>
      </c>
      <c r="AH459" s="13">
        <f t="shared" si="15"/>
        <v>0</v>
      </c>
      <c r="AI459" s="182">
        <f t="shared" si="16"/>
        <v>0</v>
      </c>
      <c r="AJ459" s="14"/>
      <c r="AK459" s="6">
        <f t="shared" si="2"/>
        <v>0</v>
      </c>
      <c r="AL459" s="163"/>
      <c r="AM459" s="12" t="str">
        <f>IF(O459=""," ",VLOOKUP(C459,'Ceiling - Project impl.'!$A$1:$F$202,5,FALSE))</f>
        <v xml:space="preserve"> </v>
      </c>
      <c r="AN459" s="13">
        <f t="shared" si="3"/>
        <v>0</v>
      </c>
      <c r="AO459" s="182">
        <f t="shared" si="17"/>
        <v>0</v>
      </c>
      <c r="AP459" s="14"/>
      <c r="AQ459" s="6">
        <f t="shared" si="4"/>
        <v>0</v>
      </c>
      <c r="AR459" s="163"/>
      <c r="AS459" s="12" t="str">
        <f>IF(S459=""," ",VLOOKUP(C459,'Ceiling - Project impl.'!$A$1:$F$202,6,FALSE))</f>
        <v xml:space="preserve"> </v>
      </c>
      <c r="AT459" s="13">
        <f t="shared" si="5"/>
        <v>0</v>
      </c>
      <c r="AU459" s="182">
        <f t="shared" si="18"/>
        <v>0</v>
      </c>
      <c r="AV459" s="136">
        <f t="shared" si="6"/>
        <v>0</v>
      </c>
      <c r="AW459" s="15">
        <f t="shared" si="19"/>
        <v>0</v>
      </c>
      <c r="AX459" s="183">
        <f t="shared" si="20"/>
        <v>0</v>
      </c>
      <c r="AY459" s="388"/>
      <c r="AZ459" s="388"/>
      <c r="BA459" s="388"/>
    </row>
    <row r="460" spans="1:53" x14ac:dyDescent="0.3">
      <c r="A460" s="71"/>
      <c r="B460" s="11" t="str">
        <f>IF(A460="","",VLOOKUP(A460,'II.Distribution of grant'!$A$6:$E$45,2,FALSE))</f>
        <v/>
      </c>
      <c r="C460" s="11" t="str">
        <f>IF(A460="","",VLOOKUP(A460,'II.Distribution of grant'!$A$6:$E$45,4,FALSE))</f>
        <v/>
      </c>
      <c r="D460" s="11" t="str">
        <f>IF(A460=""," ",VLOOKUP(C460,'Ceiling - Project impl.'!$A$1:$F$202,2,FALSE))</f>
        <v xml:space="preserve"> </v>
      </c>
      <c r="E460" s="6"/>
      <c r="F460" s="6"/>
      <c r="G460" s="6"/>
      <c r="H460" s="12" t="str">
        <f>IF(G460=""," ",VLOOKUP(C460,'Ceiling - Project impl.'!$A$1:$F$202,3,FALSE))</f>
        <v xml:space="preserve"> </v>
      </c>
      <c r="I460" s="13">
        <f t="shared" si="7"/>
        <v>0</v>
      </c>
      <c r="J460" s="14"/>
      <c r="K460" s="6"/>
      <c r="L460" s="12" t="str">
        <f>IF(K460=""," ",VLOOKUP(C460,'Ceiling - Project impl.'!$A$1:$F$202,4,FALSE))</f>
        <v xml:space="preserve"> </v>
      </c>
      <c r="M460" s="13">
        <f t="shared" si="8"/>
        <v>0</v>
      </c>
      <c r="N460" s="14"/>
      <c r="O460" s="6"/>
      <c r="P460" s="12" t="str">
        <f>IF(O460=""," ",VLOOKUP(C460,'Ceiling - Project impl.'!$A$1:$F$202,5,FALSE))</f>
        <v xml:space="preserve"> </v>
      </c>
      <c r="Q460" s="13">
        <f t="shared" si="9"/>
        <v>0</v>
      </c>
      <c r="R460" s="14"/>
      <c r="S460" s="6"/>
      <c r="T460" s="12" t="str">
        <f>IF(S460=""," ",VLOOKUP(C460,'Ceiling - Project impl.'!$A$1:$F$202,6,FALSE))</f>
        <v xml:space="preserve"> </v>
      </c>
      <c r="U460" s="13">
        <f t="shared" si="10"/>
        <v>0</v>
      </c>
      <c r="V460" s="136">
        <f t="shared" si="11"/>
        <v>0</v>
      </c>
      <c r="W460" s="15">
        <f t="shared" si="12"/>
        <v>0</v>
      </c>
      <c r="Y460" s="6">
        <f t="shared" si="13"/>
        <v>0</v>
      </c>
      <c r="Z460" s="163"/>
      <c r="AA460" s="12" t="str">
        <f>IF(G460=""," ",VLOOKUP(C460,'Ceiling - Project impl.'!$A$1:$F$202,3,FALSE))</f>
        <v xml:space="preserve"> </v>
      </c>
      <c r="AB460" s="13">
        <f t="shared" si="0"/>
        <v>0</v>
      </c>
      <c r="AC460" s="182">
        <f t="shared" si="14"/>
        <v>0</v>
      </c>
      <c r="AD460" s="14"/>
      <c r="AE460" s="6">
        <f t="shared" si="1"/>
        <v>0</v>
      </c>
      <c r="AF460" s="163"/>
      <c r="AG460" s="12" t="str">
        <f>IF(K460=""," ",VLOOKUP(C460,'Ceiling - Project impl.'!$A$1:$F$202,4,FALSE))</f>
        <v xml:space="preserve"> </v>
      </c>
      <c r="AH460" s="13">
        <f t="shared" si="15"/>
        <v>0</v>
      </c>
      <c r="AI460" s="182">
        <f t="shared" si="16"/>
        <v>0</v>
      </c>
      <c r="AJ460" s="14"/>
      <c r="AK460" s="6">
        <f t="shared" si="2"/>
        <v>0</v>
      </c>
      <c r="AL460" s="163"/>
      <c r="AM460" s="12" t="str">
        <f>IF(O460=""," ",VLOOKUP(C460,'Ceiling - Project impl.'!$A$1:$F$202,5,FALSE))</f>
        <v xml:space="preserve"> </v>
      </c>
      <c r="AN460" s="13">
        <f t="shared" si="3"/>
        <v>0</v>
      </c>
      <c r="AO460" s="182">
        <f t="shared" si="17"/>
        <v>0</v>
      </c>
      <c r="AP460" s="14"/>
      <c r="AQ460" s="6">
        <f t="shared" si="4"/>
        <v>0</v>
      </c>
      <c r="AR460" s="163"/>
      <c r="AS460" s="12" t="str">
        <f>IF(S460=""," ",VLOOKUP(C460,'Ceiling - Project impl.'!$A$1:$F$202,6,FALSE))</f>
        <v xml:space="preserve"> </v>
      </c>
      <c r="AT460" s="13">
        <f t="shared" si="5"/>
        <v>0</v>
      </c>
      <c r="AU460" s="182">
        <f t="shared" si="18"/>
        <v>0</v>
      </c>
      <c r="AV460" s="136">
        <f t="shared" si="6"/>
        <v>0</v>
      </c>
      <c r="AW460" s="15">
        <f t="shared" si="19"/>
        <v>0</v>
      </c>
      <c r="AX460" s="183">
        <f t="shared" si="20"/>
        <v>0</v>
      </c>
      <c r="AY460" s="388"/>
      <c r="AZ460" s="388"/>
      <c r="BA460" s="388"/>
    </row>
    <row r="461" spans="1:53" x14ac:dyDescent="0.3">
      <c r="A461" s="71"/>
      <c r="B461" s="11" t="str">
        <f>IF(A461="","",VLOOKUP(A461,'II.Distribution of grant'!$A$6:$E$45,2,FALSE))</f>
        <v/>
      </c>
      <c r="C461" s="11" t="str">
        <f>IF(A461="","",VLOOKUP(A461,'II.Distribution of grant'!$A$6:$E$45,4,FALSE))</f>
        <v/>
      </c>
      <c r="D461" s="11" t="str">
        <f>IF(A461=""," ",VLOOKUP(C461,'Ceiling - Project impl.'!$A$1:$F$202,2,FALSE))</f>
        <v xml:space="preserve"> </v>
      </c>
      <c r="E461" s="6"/>
      <c r="F461" s="6"/>
      <c r="G461" s="6"/>
      <c r="H461" s="12" t="str">
        <f>IF(G461=""," ",VLOOKUP(C461,'Ceiling - Project impl.'!$A$1:$F$202,3,FALSE))</f>
        <v xml:space="preserve"> </v>
      </c>
      <c r="I461" s="13">
        <f t="shared" si="7"/>
        <v>0</v>
      </c>
      <c r="J461" s="14"/>
      <c r="K461" s="6"/>
      <c r="L461" s="12" t="str">
        <f>IF(K461=""," ",VLOOKUP(C461,'Ceiling - Project impl.'!$A$1:$F$202,4,FALSE))</f>
        <v xml:space="preserve"> </v>
      </c>
      <c r="M461" s="13">
        <f t="shared" si="8"/>
        <v>0</v>
      </c>
      <c r="N461" s="14"/>
      <c r="O461" s="6"/>
      <c r="P461" s="12" t="str">
        <f>IF(O461=""," ",VLOOKUP(C461,'Ceiling - Project impl.'!$A$1:$F$202,5,FALSE))</f>
        <v xml:space="preserve"> </v>
      </c>
      <c r="Q461" s="13">
        <f t="shared" si="9"/>
        <v>0</v>
      </c>
      <c r="R461" s="14"/>
      <c r="S461" s="6"/>
      <c r="T461" s="12" t="str">
        <f>IF(S461=""," ",VLOOKUP(C461,'Ceiling - Project impl.'!$A$1:$F$202,6,FALSE))</f>
        <v xml:space="preserve"> </v>
      </c>
      <c r="U461" s="13">
        <f t="shared" si="10"/>
        <v>0</v>
      </c>
      <c r="V461" s="136">
        <f t="shared" si="11"/>
        <v>0</v>
      </c>
      <c r="W461" s="15">
        <f t="shared" si="12"/>
        <v>0</v>
      </c>
      <c r="Y461" s="6">
        <f t="shared" si="13"/>
        <v>0</v>
      </c>
      <c r="Z461" s="163"/>
      <c r="AA461" s="12" t="str">
        <f>IF(G461=""," ",VLOOKUP(C461,'Ceiling - Project impl.'!$A$1:$F$202,3,FALSE))</f>
        <v xml:space="preserve"> </v>
      </c>
      <c r="AB461" s="13">
        <f t="shared" si="0"/>
        <v>0</v>
      </c>
      <c r="AC461" s="182">
        <f t="shared" si="14"/>
        <v>0</v>
      </c>
      <c r="AD461" s="14"/>
      <c r="AE461" s="6">
        <f t="shared" si="1"/>
        <v>0</v>
      </c>
      <c r="AF461" s="163"/>
      <c r="AG461" s="12" t="str">
        <f>IF(K461=""," ",VLOOKUP(C461,'Ceiling - Project impl.'!$A$1:$F$202,4,FALSE))</f>
        <v xml:space="preserve"> </v>
      </c>
      <c r="AH461" s="13">
        <f t="shared" si="15"/>
        <v>0</v>
      </c>
      <c r="AI461" s="182">
        <f t="shared" si="16"/>
        <v>0</v>
      </c>
      <c r="AJ461" s="14"/>
      <c r="AK461" s="6">
        <f t="shared" si="2"/>
        <v>0</v>
      </c>
      <c r="AL461" s="163"/>
      <c r="AM461" s="12" t="str">
        <f>IF(O461=""," ",VLOOKUP(C461,'Ceiling - Project impl.'!$A$1:$F$202,5,FALSE))</f>
        <v xml:space="preserve"> </v>
      </c>
      <c r="AN461" s="13">
        <f t="shared" si="3"/>
        <v>0</v>
      </c>
      <c r="AO461" s="182">
        <f t="shared" si="17"/>
        <v>0</v>
      </c>
      <c r="AP461" s="14"/>
      <c r="AQ461" s="6">
        <f t="shared" si="4"/>
        <v>0</v>
      </c>
      <c r="AR461" s="163"/>
      <c r="AS461" s="12" t="str">
        <f>IF(S461=""," ",VLOOKUP(C461,'Ceiling - Project impl.'!$A$1:$F$202,6,FALSE))</f>
        <v xml:space="preserve"> </v>
      </c>
      <c r="AT461" s="13">
        <f t="shared" si="5"/>
        <v>0</v>
      </c>
      <c r="AU461" s="182">
        <f t="shared" si="18"/>
        <v>0</v>
      </c>
      <c r="AV461" s="136">
        <f t="shared" si="6"/>
        <v>0</v>
      </c>
      <c r="AW461" s="15">
        <f t="shared" si="19"/>
        <v>0</v>
      </c>
      <c r="AX461" s="183">
        <f t="shared" si="20"/>
        <v>0</v>
      </c>
      <c r="AY461" s="388"/>
      <c r="AZ461" s="388"/>
      <c r="BA461" s="388"/>
    </row>
    <row r="462" spans="1:53" x14ac:dyDescent="0.3">
      <c r="A462" s="71"/>
      <c r="B462" s="11" t="str">
        <f>IF(A462="","",VLOOKUP(A462,'II.Distribution of grant'!$A$6:$E$45,2,FALSE))</f>
        <v/>
      </c>
      <c r="C462" s="11" t="str">
        <f>IF(A462="","",VLOOKUP(A462,'II.Distribution of grant'!$A$6:$E$45,4,FALSE))</f>
        <v/>
      </c>
      <c r="D462" s="11" t="str">
        <f>IF(A462=""," ",VLOOKUP(C462,'Ceiling - Project impl.'!$A$1:$F$202,2,FALSE))</f>
        <v xml:space="preserve"> </v>
      </c>
      <c r="E462" s="6"/>
      <c r="F462" s="6"/>
      <c r="G462" s="6"/>
      <c r="H462" s="12" t="str">
        <f>IF(G462=""," ",VLOOKUP(C462,'Ceiling - Project impl.'!$A$1:$F$202,3,FALSE))</f>
        <v xml:space="preserve"> </v>
      </c>
      <c r="I462" s="13">
        <f t="shared" si="7"/>
        <v>0</v>
      </c>
      <c r="J462" s="14"/>
      <c r="K462" s="6"/>
      <c r="L462" s="12" t="str">
        <f>IF(K462=""," ",VLOOKUP(C462,'Ceiling - Project impl.'!$A$1:$F$202,4,FALSE))</f>
        <v xml:space="preserve"> </v>
      </c>
      <c r="M462" s="13">
        <f t="shared" si="8"/>
        <v>0</v>
      </c>
      <c r="N462" s="14"/>
      <c r="O462" s="6"/>
      <c r="P462" s="12" t="str">
        <f>IF(O462=""," ",VLOOKUP(C462,'Ceiling - Project impl.'!$A$1:$F$202,5,FALSE))</f>
        <v xml:space="preserve"> </v>
      </c>
      <c r="Q462" s="13">
        <f t="shared" si="9"/>
        <v>0</v>
      </c>
      <c r="R462" s="14"/>
      <c r="S462" s="6"/>
      <c r="T462" s="12" t="str">
        <f>IF(S462=""," ",VLOOKUP(C462,'Ceiling - Project impl.'!$A$1:$F$202,6,FALSE))</f>
        <v xml:space="preserve"> </v>
      </c>
      <c r="U462" s="13">
        <f t="shared" si="10"/>
        <v>0</v>
      </c>
      <c r="V462" s="136">
        <f t="shared" si="11"/>
        <v>0</v>
      </c>
      <c r="W462" s="15">
        <f t="shared" si="12"/>
        <v>0</v>
      </c>
      <c r="Y462" s="6">
        <f t="shared" si="13"/>
        <v>0</v>
      </c>
      <c r="Z462" s="163"/>
      <c r="AA462" s="12" t="str">
        <f>IF(G462=""," ",VLOOKUP(C462,'Ceiling - Project impl.'!$A$1:$F$202,3,FALSE))</f>
        <v xml:space="preserve"> </v>
      </c>
      <c r="AB462" s="13">
        <f t="shared" si="0"/>
        <v>0</v>
      </c>
      <c r="AC462" s="182">
        <f t="shared" si="14"/>
        <v>0</v>
      </c>
      <c r="AD462" s="14"/>
      <c r="AE462" s="6">
        <f t="shared" si="1"/>
        <v>0</v>
      </c>
      <c r="AF462" s="163"/>
      <c r="AG462" s="12" t="str">
        <f>IF(K462=""," ",VLOOKUP(C462,'Ceiling - Project impl.'!$A$1:$F$202,4,FALSE))</f>
        <v xml:space="preserve"> </v>
      </c>
      <c r="AH462" s="13">
        <f t="shared" si="15"/>
        <v>0</v>
      </c>
      <c r="AI462" s="182">
        <f t="shared" si="16"/>
        <v>0</v>
      </c>
      <c r="AJ462" s="14"/>
      <c r="AK462" s="6">
        <f t="shared" si="2"/>
        <v>0</v>
      </c>
      <c r="AL462" s="163"/>
      <c r="AM462" s="12" t="str">
        <f>IF(O462=""," ",VLOOKUP(C462,'Ceiling - Project impl.'!$A$1:$F$202,5,FALSE))</f>
        <v xml:space="preserve"> </v>
      </c>
      <c r="AN462" s="13">
        <f t="shared" si="3"/>
        <v>0</v>
      </c>
      <c r="AO462" s="182">
        <f t="shared" si="17"/>
        <v>0</v>
      </c>
      <c r="AP462" s="14"/>
      <c r="AQ462" s="6">
        <f t="shared" si="4"/>
        <v>0</v>
      </c>
      <c r="AR462" s="163"/>
      <c r="AS462" s="12" t="str">
        <f>IF(S462=""," ",VLOOKUP(C462,'Ceiling - Project impl.'!$A$1:$F$202,6,FALSE))</f>
        <v xml:space="preserve"> </v>
      </c>
      <c r="AT462" s="13">
        <f t="shared" si="5"/>
        <v>0</v>
      </c>
      <c r="AU462" s="182">
        <f t="shared" si="18"/>
        <v>0</v>
      </c>
      <c r="AV462" s="136">
        <f t="shared" si="6"/>
        <v>0</v>
      </c>
      <c r="AW462" s="15">
        <f t="shared" si="19"/>
        <v>0</v>
      </c>
      <c r="AX462" s="183">
        <f t="shared" si="20"/>
        <v>0</v>
      </c>
      <c r="AY462" s="388"/>
      <c r="AZ462" s="388"/>
      <c r="BA462" s="388"/>
    </row>
    <row r="463" spans="1:53" x14ac:dyDescent="0.3">
      <c r="A463" s="71"/>
      <c r="B463" s="11" t="str">
        <f>IF(A463="","",VLOOKUP(A463,'II.Distribution of grant'!$A$6:$E$45,2,FALSE))</f>
        <v/>
      </c>
      <c r="C463" s="11" t="str">
        <f>IF(A463="","",VLOOKUP(A463,'II.Distribution of grant'!$A$6:$E$45,4,FALSE))</f>
        <v/>
      </c>
      <c r="D463" s="11" t="str">
        <f>IF(A463=""," ",VLOOKUP(C463,'Ceiling - Project impl.'!$A$1:$F$202,2,FALSE))</f>
        <v xml:space="preserve"> </v>
      </c>
      <c r="E463" s="6"/>
      <c r="F463" s="6"/>
      <c r="G463" s="6"/>
      <c r="H463" s="12" t="str">
        <f>IF(G463=""," ",VLOOKUP(C463,'Ceiling - Project impl.'!$A$1:$F$202,3,FALSE))</f>
        <v xml:space="preserve"> </v>
      </c>
      <c r="I463" s="13">
        <f t="shared" si="7"/>
        <v>0</v>
      </c>
      <c r="J463" s="14"/>
      <c r="K463" s="6"/>
      <c r="L463" s="12" t="str">
        <f>IF(K463=""," ",VLOOKUP(C463,'Ceiling - Project impl.'!$A$1:$F$202,4,FALSE))</f>
        <v xml:space="preserve"> </v>
      </c>
      <c r="M463" s="13">
        <f t="shared" si="8"/>
        <v>0</v>
      </c>
      <c r="N463" s="14"/>
      <c r="O463" s="6"/>
      <c r="P463" s="12" t="str">
        <f>IF(O463=""," ",VLOOKUP(C463,'Ceiling - Project impl.'!$A$1:$F$202,5,FALSE))</f>
        <v xml:space="preserve"> </v>
      </c>
      <c r="Q463" s="13">
        <f t="shared" si="9"/>
        <v>0</v>
      </c>
      <c r="R463" s="14"/>
      <c r="S463" s="6"/>
      <c r="T463" s="12" t="str">
        <f>IF(S463=""," ",VLOOKUP(C463,'Ceiling - Project impl.'!$A$1:$F$202,6,FALSE))</f>
        <v xml:space="preserve"> </v>
      </c>
      <c r="U463" s="13">
        <f t="shared" si="10"/>
        <v>0</v>
      </c>
      <c r="V463" s="136">
        <f t="shared" si="11"/>
        <v>0</v>
      </c>
      <c r="W463" s="15">
        <f t="shared" si="12"/>
        <v>0</v>
      </c>
      <c r="Y463" s="6">
        <f t="shared" si="13"/>
        <v>0</v>
      </c>
      <c r="Z463" s="163"/>
      <c r="AA463" s="12" t="str">
        <f>IF(G463=""," ",VLOOKUP(C463,'Ceiling - Project impl.'!$A$1:$F$202,3,FALSE))</f>
        <v xml:space="preserve"> </v>
      </c>
      <c r="AB463" s="13">
        <f t="shared" si="0"/>
        <v>0</v>
      </c>
      <c r="AC463" s="182">
        <f t="shared" si="14"/>
        <v>0</v>
      </c>
      <c r="AD463" s="14"/>
      <c r="AE463" s="6">
        <f t="shared" si="1"/>
        <v>0</v>
      </c>
      <c r="AF463" s="163"/>
      <c r="AG463" s="12" t="str">
        <f>IF(K463=""," ",VLOOKUP(C463,'Ceiling - Project impl.'!$A$1:$F$202,4,FALSE))</f>
        <v xml:space="preserve"> </v>
      </c>
      <c r="AH463" s="13">
        <f t="shared" si="15"/>
        <v>0</v>
      </c>
      <c r="AI463" s="182">
        <f t="shared" si="16"/>
        <v>0</v>
      </c>
      <c r="AJ463" s="14"/>
      <c r="AK463" s="6">
        <f t="shared" si="2"/>
        <v>0</v>
      </c>
      <c r="AL463" s="163"/>
      <c r="AM463" s="12" t="str">
        <f>IF(O463=""," ",VLOOKUP(C463,'Ceiling - Project impl.'!$A$1:$F$202,5,FALSE))</f>
        <v xml:space="preserve"> </v>
      </c>
      <c r="AN463" s="13">
        <f t="shared" si="3"/>
        <v>0</v>
      </c>
      <c r="AO463" s="182">
        <f t="shared" si="17"/>
        <v>0</v>
      </c>
      <c r="AP463" s="14"/>
      <c r="AQ463" s="6">
        <f t="shared" si="4"/>
        <v>0</v>
      </c>
      <c r="AR463" s="163"/>
      <c r="AS463" s="12" t="str">
        <f>IF(S463=""," ",VLOOKUP(C463,'Ceiling - Project impl.'!$A$1:$F$202,6,FALSE))</f>
        <v xml:space="preserve"> </v>
      </c>
      <c r="AT463" s="13">
        <f t="shared" si="5"/>
        <v>0</v>
      </c>
      <c r="AU463" s="182">
        <f t="shared" si="18"/>
        <v>0</v>
      </c>
      <c r="AV463" s="136">
        <f t="shared" si="6"/>
        <v>0</v>
      </c>
      <c r="AW463" s="15">
        <f t="shared" si="19"/>
        <v>0</v>
      </c>
      <c r="AX463" s="183">
        <f t="shared" si="20"/>
        <v>0</v>
      </c>
      <c r="AY463" s="388"/>
      <c r="AZ463" s="388"/>
      <c r="BA463" s="388"/>
    </row>
    <row r="464" spans="1:53" x14ac:dyDescent="0.3">
      <c r="A464" s="71"/>
      <c r="B464" s="11" t="str">
        <f>IF(A464="","",VLOOKUP(A464,'II.Distribution of grant'!$A$6:$E$45,2,FALSE))</f>
        <v/>
      </c>
      <c r="C464" s="11" t="str">
        <f>IF(A464="","",VLOOKUP(A464,'II.Distribution of grant'!$A$6:$E$45,4,FALSE))</f>
        <v/>
      </c>
      <c r="D464" s="11" t="str">
        <f>IF(A464=""," ",VLOOKUP(C464,'Ceiling - Project impl.'!$A$1:$F$202,2,FALSE))</f>
        <v xml:space="preserve"> </v>
      </c>
      <c r="E464" s="6"/>
      <c r="F464" s="6"/>
      <c r="G464" s="6"/>
      <c r="H464" s="12" t="str">
        <f>IF(G464=""," ",VLOOKUP(C464,'Ceiling - Project impl.'!$A$1:$F$202,3,FALSE))</f>
        <v xml:space="preserve"> </v>
      </c>
      <c r="I464" s="13">
        <f t="shared" si="7"/>
        <v>0</v>
      </c>
      <c r="J464" s="14"/>
      <c r="K464" s="6"/>
      <c r="L464" s="12" t="str">
        <f>IF(K464=""," ",VLOOKUP(C464,'Ceiling - Project impl.'!$A$1:$F$202,4,FALSE))</f>
        <v xml:space="preserve"> </v>
      </c>
      <c r="M464" s="13">
        <f t="shared" si="8"/>
        <v>0</v>
      </c>
      <c r="N464" s="14"/>
      <c r="O464" s="6"/>
      <c r="P464" s="12" t="str">
        <f>IF(O464=""," ",VLOOKUP(C464,'Ceiling - Project impl.'!$A$1:$F$202,5,FALSE))</f>
        <v xml:space="preserve"> </v>
      </c>
      <c r="Q464" s="13">
        <f t="shared" si="9"/>
        <v>0</v>
      </c>
      <c r="R464" s="14"/>
      <c r="S464" s="6"/>
      <c r="T464" s="12" t="str">
        <f>IF(S464=""," ",VLOOKUP(C464,'Ceiling - Project impl.'!$A$1:$F$202,6,FALSE))</f>
        <v xml:space="preserve"> </v>
      </c>
      <c r="U464" s="13">
        <f t="shared" si="10"/>
        <v>0</v>
      </c>
      <c r="V464" s="136">
        <f t="shared" si="11"/>
        <v>0</v>
      </c>
      <c r="W464" s="15">
        <f t="shared" si="12"/>
        <v>0</v>
      </c>
      <c r="Y464" s="6">
        <f t="shared" si="13"/>
        <v>0</v>
      </c>
      <c r="Z464" s="163"/>
      <c r="AA464" s="12" t="str">
        <f>IF(G464=""," ",VLOOKUP(C464,'Ceiling - Project impl.'!$A$1:$F$202,3,FALSE))</f>
        <v xml:space="preserve"> </v>
      </c>
      <c r="AB464" s="13">
        <f t="shared" si="0"/>
        <v>0</v>
      </c>
      <c r="AC464" s="182">
        <f t="shared" si="14"/>
        <v>0</v>
      </c>
      <c r="AD464" s="14"/>
      <c r="AE464" s="6">
        <f t="shared" si="1"/>
        <v>0</v>
      </c>
      <c r="AF464" s="163"/>
      <c r="AG464" s="12" t="str">
        <f>IF(K464=""," ",VLOOKUP(C464,'Ceiling - Project impl.'!$A$1:$F$202,4,FALSE))</f>
        <v xml:space="preserve"> </v>
      </c>
      <c r="AH464" s="13">
        <f t="shared" si="15"/>
        <v>0</v>
      </c>
      <c r="AI464" s="182">
        <f t="shared" si="16"/>
        <v>0</v>
      </c>
      <c r="AJ464" s="14"/>
      <c r="AK464" s="6">
        <f t="shared" si="2"/>
        <v>0</v>
      </c>
      <c r="AL464" s="163"/>
      <c r="AM464" s="12" t="str">
        <f>IF(O464=""," ",VLOOKUP(C464,'Ceiling - Project impl.'!$A$1:$F$202,5,FALSE))</f>
        <v xml:space="preserve"> </v>
      </c>
      <c r="AN464" s="13">
        <f t="shared" si="3"/>
        <v>0</v>
      </c>
      <c r="AO464" s="182">
        <f t="shared" si="17"/>
        <v>0</v>
      </c>
      <c r="AP464" s="14"/>
      <c r="AQ464" s="6">
        <f t="shared" si="4"/>
        <v>0</v>
      </c>
      <c r="AR464" s="163"/>
      <c r="AS464" s="12" t="str">
        <f>IF(S464=""," ",VLOOKUP(C464,'Ceiling - Project impl.'!$A$1:$F$202,6,FALSE))</f>
        <v xml:space="preserve"> </v>
      </c>
      <c r="AT464" s="13">
        <f t="shared" si="5"/>
        <v>0</v>
      </c>
      <c r="AU464" s="182">
        <f t="shared" si="18"/>
        <v>0</v>
      </c>
      <c r="AV464" s="136">
        <f t="shared" si="6"/>
        <v>0</v>
      </c>
      <c r="AW464" s="15">
        <f t="shared" si="19"/>
        <v>0</v>
      </c>
      <c r="AX464" s="183">
        <f t="shared" si="20"/>
        <v>0</v>
      </c>
      <c r="AY464" s="388"/>
      <c r="AZ464" s="388"/>
      <c r="BA464" s="388"/>
    </row>
    <row r="465" spans="1:53" x14ac:dyDescent="0.3">
      <c r="A465" s="71"/>
      <c r="B465" s="11" t="str">
        <f>IF(A465="","",VLOOKUP(A465,'II.Distribution of grant'!$A$6:$E$45,2,FALSE))</f>
        <v/>
      </c>
      <c r="C465" s="11" t="str">
        <f>IF(A465="","",VLOOKUP(A465,'II.Distribution of grant'!$A$6:$E$45,4,FALSE))</f>
        <v/>
      </c>
      <c r="D465" s="11" t="str">
        <f>IF(A465=""," ",VLOOKUP(C465,'Ceiling - Project impl.'!$A$1:$F$202,2,FALSE))</f>
        <v xml:space="preserve"> </v>
      </c>
      <c r="E465" s="6"/>
      <c r="F465" s="6"/>
      <c r="G465" s="6"/>
      <c r="H465" s="12" t="str">
        <f>IF(G465=""," ",VLOOKUP(C465,'Ceiling - Project impl.'!$A$1:$F$202,3,FALSE))</f>
        <v xml:space="preserve"> </v>
      </c>
      <c r="I465" s="13">
        <f t="shared" si="7"/>
        <v>0</v>
      </c>
      <c r="J465" s="14"/>
      <c r="K465" s="6"/>
      <c r="L465" s="12" t="str">
        <f>IF(K465=""," ",VLOOKUP(C465,'Ceiling - Project impl.'!$A$1:$F$202,4,FALSE))</f>
        <v xml:space="preserve"> </v>
      </c>
      <c r="M465" s="13">
        <f t="shared" si="8"/>
        <v>0</v>
      </c>
      <c r="N465" s="14"/>
      <c r="O465" s="6"/>
      <c r="P465" s="12" t="str">
        <f>IF(O465=""," ",VLOOKUP(C465,'Ceiling - Project impl.'!$A$1:$F$202,5,FALSE))</f>
        <v xml:space="preserve"> </v>
      </c>
      <c r="Q465" s="13">
        <f t="shared" si="9"/>
        <v>0</v>
      </c>
      <c r="R465" s="14"/>
      <c r="S465" s="6"/>
      <c r="T465" s="12" t="str">
        <f>IF(S465=""," ",VLOOKUP(C465,'Ceiling - Project impl.'!$A$1:$F$202,6,FALSE))</f>
        <v xml:space="preserve"> </v>
      </c>
      <c r="U465" s="13">
        <f t="shared" si="10"/>
        <v>0</v>
      </c>
      <c r="V465" s="136">
        <f t="shared" si="11"/>
        <v>0</v>
      </c>
      <c r="W465" s="15">
        <f t="shared" si="12"/>
        <v>0</v>
      </c>
      <c r="Y465" s="6">
        <f t="shared" si="13"/>
        <v>0</v>
      </c>
      <c r="Z465" s="163"/>
      <c r="AA465" s="12" t="str">
        <f>IF(G465=""," ",VLOOKUP(C465,'Ceiling - Project impl.'!$A$1:$F$202,3,FALSE))</f>
        <v xml:space="preserve"> </v>
      </c>
      <c r="AB465" s="13">
        <f t="shared" si="0"/>
        <v>0</v>
      </c>
      <c r="AC465" s="182">
        <f t="shared" si="14"/>
        <v>0</v>
      </c>
      <c r="AD465" s="14"/>
      <c r="AE465" s="6">
        <f t="shared" si="1"/>
        <v>0</v>
      </c>
      <c r="AF465" s="163"/>
      <c r="AG465" s="12" t="str">
        <f>IF(K465=""," ",VLOOKUP(C465,'Ceiling - Project impl.'!$A$1:$F$202,4,FALSE))</f>
        <v xml:space="preserve"> </v>
      </c>
      <c r="AH465" s="13">
        <f t="shared" si="15"/>
        <v>0</v>
      </c>
      <c r="AI465" s="182">
        <f t="shared" si="16"/>
        <v>0</v>
      </c>
      <c r="AJ465" s="14"/>
      <c r="AK465" s="6">
        <f t="shared" si="2"/>
        <v>0</v>
      </c>
      <c r="AL465" s="163"/>
      <c r="AM465" s="12" t="str">
        <f>IF(O465=""," ",VLOOKUP(C465,'Ceiling - Project impl.'!$A$1:$F$202,5,FALSE))</f>
        <v xml:space="preserve"> </v>
      </c>
      <c r="AN465" s="13">
        <f t="shared" si="3"/>
        <v>0</v>
      </c>
      <c r="AO465" s="182">
        <f t="shared" si="17"/>
        <v>0</v>
      </c>
      <c r="AP465" s="14"/>
      <c r="AQ465" s="6">
        <f t="shared" si="4"/>
        <v>0</v>
      </c>
      <c r="AR465" s="163"/>
      <c r="AS465" s="12" t="str">
        <f>IF(S465=""," ",VLOOKUP(C465,'Ceiling - Project impl.'!$A$1:$F$202,6,FALSE))</f>
        <v xml:space="preserve"> </v>
      </c>
      <c r="AT465" s="13">
        <f t="shared" si="5"/>
        <v>0</v>
      </c>
      <c r="AU465" s="182">
        <f t="shared" si="18"/>
        <v>0</v>
      </c>
      <c r="AV465" s="136">
        <f t="shared" si="6"/>
        <v>0</v>
      </c>
      <c r="AW465" s="15">
        <f t="shared" si="19"/>
        <v>0</v>
      </c>
      <c r="AX465" s="183">
        <f t="shared" si="20"/>
        <v>0</v>
      </c>
      <c r="AY465" s="388"/>
      <c r="AZ465" s="388"/>
      <c r="BA465" s="388"/>
    </row>
    <row r="466" spans="1:53" x14ac:dyDescent="0.3">
      <c r="A466" s="71"/>
      <c r="B466" s="11" t="str">
        <f>IF(A466="","",VLOOKUP(A466,'II.Distribution of grant'!$A$6:$E$45,2,FALSE))</f>
        <v/>
      </c>
      <c r="C466" s="11" t="str">
        <f>IF(A466="","",VLOOKUP(A466,'II.Distribution of grant'!$A$6:$E$45,4,FALSE))</f>
        <v/>
      </c>
      <c r="D466" s="11" t="str">
        <f>IF(A466=""," ",VLOOKUP(C466,'Ceiling - Project impl.'!$A$1:$F$202,2,FALSE))</f>
        <v xml:space="preserve"> </v>
      </c>
      <c r="E466" s="6"/>
      <c r="F466" s="6"/>
      <c r="G466" s="6"/>
      <c r="H466" s="12" t="str">
        <f>IF(G466=""," ",VLOOKUP(C466,'Ceiling - Project impl.'!$A$1:$F$202,3,FALSE))</f>
        <v xml:space="preserve"> </v>
      </c>
      <c r="I466" s="13">
        <f t="shared" si="7"/>
        <v>0</v>
      </c>
      <c r="J466" s="14"/>
      <c r="K466" s="6"/>
      <c r="L466" s="12" t="str">
        <f>IF(K466=""," ",VLOOKUP(C466,'Ceiling - Project impl.'!$A$1:$F$202,4,FALSE))</f>
        <v xml:space="preserve"> </v>
      </c>
      <c r="M466" s="13">
        <f t="shared" si="8"/>
        <v>0</v>
      </c>
      <c r="N466" s="14"/>
      <c r="O466" s="6"/>
      <c r="P466" s="12" t="str">
        <f>IF(O466=""," ",VLOOKUP(C466,'Ceiling - Project impl.'!$A$1:$F$202,5,FALSE))</f>
        <v xml:space="preserve"> </v>
      </c>
      <c r="Q466" s="13">
        <f t="shared" si="9"/>
        <v>0</v>
      </c>
      <c r="R466" s="14"/>
      <c r="S466" s="6"/>
      <c r="T466" s="12" t="str">
        <f>IF(S466=""," ",VLOOKUP(C466,'Ceiling - Project impl.'!$A$1:$F$202,6,FALSE))</f>
        <v xml:space="preserve"> </v>
      </c>
      <c r="U466" s="13">
        <f t="shared" si="10"/>
        <v>0</v>
      </c>
      <c r="V466" s="136">
        <f t="shared" si="11"/>
        <v>0</v>
      </c>
      <c r="W466" s="15">
        <f t="shared" si="12"/>
        <v>0</v>
      </c>
      <c r="Y466" s="6">
        <f t="shared" si="13"/>
        <v>0</v>
      </c>
      <c r="Z466" s="163"/>
      <c r="AA466" s="12" t="str">
        <f>IF(G466=""," ",VLOOKUP(C466,'Ceiling - Project impl.'!$A$1:$F$202,3,FALSE))</f>
        <v xml:space="preserve"> </v>
      </c>
      <c r="AB466" s="13">
        <f t="shared" si="0"/>
        <v>0</v>
      </c>
      <c r="AC466" s="182">
        <f t="shared" si="14"/>
        <v>0</v>
      </c>
      <c r="AD466" s="14"/>
      <c r="AE466" s="6">
        <f t="shared" si="1"/>
        <v>0</v>
      </c>
      <c r="AF466" s="163"/>
      <c r="AG466" s="12" t="str">
        <f>IF(K466=""," ",VLOOKUP(C466,'Ceiling - Project impl.'!$A$1:$F$202,4,FALSE))</f>
        <v xml:space="preserve"> </v>
      </c>
      <c r="AH466" s="13">
        <f t="shared" si="15"/>
        <v>0</v>
      </c>
      <c r="AI466" s="182">
        <f t="shared" si="16"/>
        <v>0</v>
      </c>
      <c r="AJ466" s="14"/>
      <c r="AK466" s="6">
        <f t="shared" si="2"/>
        <v>0</v>
      </c>
      <c r="AL466" s="163"/>
      <c r="AM466" s="12" t="str">
        <f>IF(O466=""," ",VLOOKUP(C466,'Ceiling - Project impl.'!$A$1:$F$202,5,FALSE))</f>
        <v xml:space="preserve"> </v>
      </c>
      <c r="AN466" s="13">
        <f t="shared" si="3"/>
        <v>0</v>
      </c>
      <c r="AO466" s="182">
        <f t="shared" si="17"/>
        <v>0</v>
      </c>
      <c r="AP466" s="14"/>
      <c r="AQ466" s="6">
        <f t="shared" si="4"/>
        <v>0</v>
      </c>
      <c r="AR466" s="163"/>
      <c r="AS466" s="12" t="str">
        <f>IF(S466=""," ",VLOOKUP(C466,'Ceiling - Project impl.'!$A$1:$F$202,6,FALSE))</f>
        <v xml:space="preserve"> </v>
      </c>
      <c r="AT466" s="13">
        <f t="shared" si="5"/>
        <v>0</v>
      </c>
      <c r="AU466" s="182">
        <f t="shared" si="18"/>
        <v>0</v>
      </c>
      <c r="AV466" s="136">
        <f t="shared" si="6"/>
        <v>0</v>
      </c>
      <c r="AW466" s="15">
        <f t="shared" si="19"/>
        <v>0</v>
      </c>
      <c r="AX466" s="183">
        <f t="shared" si="20"/>
        <v>0</v>
      </c>
      <c r="AY466" s="388"/>
      <c r="AZ466" s="388"/>
      <c r="BA466" s="388"/>
    </row>
    <row r="467" spans="1:53" x14ac:dyDescent="0.3">
      <c r="A467" s="71"/>
      <c r="B467" s="11" t="str">
        <f>IF(A467="","",VLOOKUP(A467,'II.Distribution of grant'!$A$6:$E$45,2,FALSE))</f>
        <v/>
      </c>
      <c r="C467" s="11" t="str">
        <f>IF(A467="","",VLOOKUP(A467,'II.Distribution of grant'!$A$6:$E$45,4,FALSE))</f>
        <v/>
      </c>
      <c r="D467" s="11" t="str">
        <f>IF(A467=""," ",VLOOKUP(C467,'Ceiling - Project impl.'!$A$1:$F$202,2,FALSE))</f>
        <v xml:space="preserve"> </v>
      </c>
      <c r="E467" s="6"/>
      <c r="F467" s="6"/>
      <c r="G467" s="6"/>
      <c r="H467" s="12" t="str">
        <f>IF(G467=""," ",VLOOKUP(C467,'Ceiling - Project impl.'!$A$1:$F$202,3,FALSE))</f>
        <v xml:space="preserve"> </v>
      </c>
      <c r="I467" s="13">
        <f t="shared" si="7"/>
        <v>0</v>
      </c>
      <c r="J467" s="14"/>
      <c r="K467" s="6"/>
      <c r="L467" s="12" t="str">
        <f>IF(K467=""," ",VLOOKUP(C467,'Ceiling - Project impl.'!$A$1:$F$202,4,FALSE))</f>
        <v xml:space="preserve"> </v>
      </c>
      <c r="M467" s="13">
        <f t="shared" si="8"/>
        <v>0</v>
      </c>
      <c r="N467" s="14"/>
      <c r="O467" s="6"/>
      <c r="P467" s="12" t="str">
        <f>IF(O467=""," ",VLOOKUP(C467,'Ceiling - Project impl.'!$A$1:$F$202,5,FALSE))</f>
        <v xml:space="preserve"> </v>
      </c>
      <c r="Q467" s="13">
        <f t="shared" si="9"/>
        <v>0</v>
      </c>
      <c r="R467" s="14"/>
      <c r="S467" s="6"/>
      <c r="T467" s="12" t="str">
        <f>IF(S467=""," ",VLOOKUP(C467,'Ceiling - Project impl.'!$A$1:$F$202,6,FALSE))</f>
        <v xml:space="preserve"> </v>
      </c>
      <c r="U467" s="13">
        <f t="shared" si="10"/>
        <v>0</v>
      </c>
      <c r="V467" s="136">
        <f t="shared" si="11"/>
        <v>0</v>
      </c>
      <c r="W467" s="15">
        <f t="shared" si="12"/>
        <v>0</v>
      </c>
      <c r="Y467" s="6">
        <f t="shared" si="13"/>
        <v>0</v>
      </c>
      <c r="Z467" s="163"/>
      <c r="AA467" s="12" t="str">
        <f>IF(G467=""," ",VLOOKUP(C467,'Ceiling - Project impl.'!$A$1:$F$202,3,FALSE))</f>
        <v xml:space="preserve"> </v>
      </c>
      <c r="AB467" s="13">
        <f t="shared" si="0"/>
        <v>0</v>
      </c>
      <c r="AC467" s="182">
        <f t="shared" si="14"/>
        <v>0</v>
      </c>
      <c r="AD467" s="14"/>
      <c r="AE467" s="6">
        <f t="shared" si="1"/>
        <v>0</v>
      </c>
      <c r="AF467" s="163"/>
      <c r="AG467" s="12" t="str">
        <f>IF(K467=""," ",VLOOKUP(C467,'Ceiling - Project impl.'!$A$1:$F$202,4,FALSE))</f>
        <v xml:space="preserve"> </v>
      </c>
      <c r="AH467" s="13">
        <f t="shared" si="15"/>
        <v>0</v>
      </c>
      <c r="AI467" s="182">
        <f t="shared" si="16"/>
        <v>0</v>
      </c>
      <c r="AJ467" s="14"/>
      <c r="AK467" s="6">
        <f t="shared" si="2"/>
        <v>0</v>
      </c>
      <c r="AL467" s="163"/>
      <c r="AM467" s="12" t="str">
        <f>IF(O467=""," ",VLOOKUP(C467,'Ceiling - Project impl.'!$A$1:$F$202,5,FALSE))</f>
        <v xml:space="preserve"> </v>
      </c>
      <c r="AN467" s="13">
        <f t="shared" si="3"/>
        <v>0</v>
      </c>
      <c r="AO467" s="182">
        <f t="shared" si="17"/>
        <v>0</v>
      </c>
      <c r="AP467" s="14"/>
      <c r="AQ467" s="6">
        <f t="shared" si="4"/>
        <v>0</v>
      </c>
      <c r="AR467" s="163"/>
      <c r="AS467" s="12" t="str">
        <f>IF(S467=""," ",VLOOKUP(C467,'Ceiling - Project impl.'!$A$1:$F$202,6,FALSE))</f>
        <v xml:space="preserve"> </v>
      </c>
      <c r="AT467" s="13">
        <f t="shared" si="5"/>
        <v>0</v>
      </c>
      <c r="AU467" s="182">
        <f t="shared" si="18"/>
        <v>0</v>
      </c>
      <c r="AV467" s="136">
        <f t="shared" si="6"/>
        <v>0</v>
      </c>
      <c r="AW467" s="15">
        <f t="shared" si="19"/>
        <v>0</v>
      </c>
      <c r="AX467" s="183">
        <f t="shared" si="20"/>
        <v>0</v>
      </c>
      <c r="AY467" s="388"/>
      <c r="AZ467" s="388"/>
      <c r="BA467" s="388"/>
    </row>
    <row r="468" spans="1:53" x14ac:dyDescent="0.3">
      <c r="A468" s="71"/>
      <c r="B468" s="11" t="str">
        <f>IF(A468="","",VLOOKUP(A468,'II.Distribution of grant'!$A$6:$E$45,2,FALSE))</f>
        <v/>
      </c>
      <c r="C468" s="11" t="str">
        <f>IF(A468="","",VLOOKUP(A468,'II.Distribution of grant'!$A$6:$E$45,4,FALSE))</f>
        <v/>
      </c>
      <c r="D468" s="11" t="str">
        <f>IF(A468=""," ",VLOOKUP(C468,'Ceiling - Project impl.'!$A$1:$F$202,2,FALSE))</f>
        <v xml:space="preserve"> </v>
      </c>
      <c r="E468" s="6"/>
      <c r="F468" s="6"/>
      <c r="G468" s="6"/>
      <c r="H468" s="12" t="str">
        <f>IF(G468=""," ",VLOOKUP(C468,'Ceiling - Project impl.'!$A$1:$F$202,3,FALSE))</f>
        <v xml:space="preserve"> </v>
      </c>
      <c r="I468" s="13">
        <f t="shared" si="7"/>
        <v>0</v>
      </c>
      <c r="J468" s="14"/>
      <c r="K468" s="6"/>
      <c r="L468" s="12" t="str">
        <f>IF(K468=""," ",VLOOKUP(C468,'Ceiling - Project impl.'!$A$1:$F$202,4,FALSE))</f>
        <v xml:space="preserve"> </v>
      </c>
      <c r="M468" s="13">
        <f t="shared" si="8"/>
        <v>0</v>
      </c>
      <c r="N468" s="14"/>
      <c r="O468" s="6"/>
      <c r="P468" s="12" t="str">
        <f>IF(O468=""," ",VLOOKUP(C468,'Ceiling - Project impl.'!$A$1:$F$202,5,FALSE))</f>
        <v xml:space="preserve"> </v>
      </c>
      <c r="Q468" s="13">
        <f t="shared" si="9"/>
        <v>0</v>
      </c>
      <c r="R468" s="14"/>
      <c r="S468" s="6"/>
      <c r="T468" s="12" t="str">
        <f>IF(S468=""," ",VLOOKUP(C468,'Ceiling - Project impl.'!$A$1:$F$202,6,FALSE))</f>
        <v xml:space="preserve"> </v>
      </c>
      <c r="U468" s="13">
        <f t="shared" si="10"/>
        <v>0</v>
      </c>
      <c r="V468" s="136">
        <f t="shared" si="11"/>
        <v>0</v>
      </c>
      <c r="W468" s="15">
        <f t="shared" si="12"/>
        <v>0</v>
      </c>
      <c r="Y468" s="6">
        <f t="shared" si="13"/>
        <v>0</v>
      </c>
      <c r="Z468" s="163"/>
      <c r="AA468" s="12" t="str">
        <f>IF(G468=""," ",VLOOKUP(C468,'Ceiling - Project impl.'!$A$1:$F$202,3,FALSE))</f>
        <v xml:space="preserve"> </v>
      </c>
      <c r="AB468" s="13">
        <f t="shared" si="0"/>
        <v>0</v>
      </c>
      <c r="AC468" s="182">
        <f t="shared" si="14"/>
        <v>0</v>
      </c>
      <c r="AD468" s="14"/>
      <c r="AE468" s="6">
        <f t="shared" si="1"/>
        <v>0</v>
      </c>
      <c r="AF468" s="163"/>
      <c r="AG468" s="12" t="str">
        <f>IF(K468=""," ",VLOOKUP(C468,'Ceiling - Project impl.'!$A$1:$F$202,4,FALSE))</f>
        <v xml:space="preserve"> </v>
      </c>
      <c r="AH468" s="13">
        <f t="shared" si="15"/>
        <v>0</v>
      </c>
      <c r="AI468" s="182">
        <f t="shared" si="16"/>
        <v>0</v>
      </c>
      <c r="AJ468" s="14"/>
      <c r="AK468" s="6">
        <f t="shared" si="2"/>
        <v>0</v>
      </c>
      <c r="AL468" s="163"/>
      <c r="AM468" s="12" t="str">
        <f>IF(O468=""," ",VLOOKUP(C468,'Ceiling - Project impl.'!$A$1:$F$202,5,FALSE))</f>
        <v xml:space="preserve"> </v>
      </c>
      <c r="AN468" s="13">
        <f t="shared" si="3"/>
        <v>0</v>
      </c>
      <c r="AO468" s="182">
        <f t="shared" si="17"/>
        <v>0</v>
      </c>
      <c r="AP468" s="14"/>
      <c r="AQ468" s="6">
        <f t="shared" si="4"/>
        <v>0</v>
      </c>
      <c r="AR468" s="163"/>
      <c r="AS468" s="12" t="str">
        <f>IF(S468=""," ",VLOOKUP(C468,'Ceiling - Project impl.'!$A$1:$F$202,6,FALSE))</f>
        <v xml:space="preserve"> </v>
      </c>
      <c r="AT468" s="13">
        <f t="shared" si="5"/>
        <v>0</v>
      </c>
      <c r="AU468" s="182">
        <f t="shared" si="18"/>
        <v>0</v>
      </c>
      <c r="AV468" s="136">
        <f t="shared" si="6"/>
        <v>0</v>
      </c>
      <c r="AW468" s="15">
        <f t="shared" si="19"/>
        <v>0</v>
      </c>
      <c r="AX468" s="183">
        <f t="shared" si="20"/>
        <v>0</v>
      </c>
      <c r="AY468" s="388"/>
      <c r="AZ468" s="388"/>
      <c r="BA468" s="388"/>
    </row>
    <row r="469" spans="1:53" x14ac:dyDescent="0.3">
      <c r="A469" s="71"/>
      <c r="B469" s="11" t="str">
        <f>IF(A469="","",VLOOKUP(A469,'II.Distribution of grant'!$A$6:$E$45,2,FALSE))</f>
        <v/>
      </c>
      <c r="C469" s="11" t="str">
        <f>IF(A469="","",VLOOKUP(A469,'II.Distribution of grant'!$A$6:$E$45,4,FALSE))</f>
        <v/>
      </c>
      <c r="D469" s="11" t="str">
        <f>IF(A469=""," ",VLOOKUP(C469,'Ceiling - Project impl.'!$A$1:$F$202,2,FALSE))</f>
        <v xml:space="preserve"> </v>
      </c>
      <c r="E469" s="6"/>
      <c r="F469" s="6"/>
      <c r="G469" s="6"/>
      <c r="H469" s="12" t="str">
        <f>IF(G469=""," ",VLOOKUP(C469,'Ceiling - Project impl.'!$A$1:$F$202,3,FALSE))</f>
        <v xml:space="preserve"> </v>
      </c>
      <c r="I469" s="13">
        <f t="shared" si="7"/>
        <v>0</v>
      </c>
      <c r="J469" s="14"/>
      <c r="K469" s="6"/>
      <c r="L469" s="12" t="str">
        <f>IF(K469=""," ",VLOOKUP(C469,'Ceiling - Project impl.'!$A$1:$F$202,4,FALSE))</f>
        <v xml:space="preserve"> </v>
      </c>
      <c r="M469" s="13">
        <f t="shared" si="8"/>
        <v>0</v>
      </c>
      <c r="N469" s="14"/>
      <c r="O469" s="6"/>
      <c r="P469" s="12" t="str">
        <f>IF(O469=""," ",VLOOKUP(C469,'Ceiling - Project impl.'!$A$1:$F$202,5,FALSE))</f>
        <v xml:space="preserve"> </v>
      </c>
      <c r="Q469" s="13">
        <f t="shared" si="9"/>
        <v>0</v>
      </c>
      <c r="R469" s="14"/>
      <c r="S469" s="6"/>
      <c r="T469" s="12" t="str">
        <f>IF(S469=""," ",VLOOKUP(C469,'Ceiling - Project impl.'!$A$1:$F$202,6,FALSE))</f>
        <v xml:space="preserve"> </v>
      </c>
      <c r="U469" s="13">
        <f t="shared" si="10"/>
        <v>0</v>
      </c>
      <c r="V469" s="136">
        <f t="shared" si="11"/>
        <v>0</v>
      </c>
      <c r="W469" s="15">
        <f t="shared" si="12"/>
        <v>0</v>
      </c>
      <c r="Y469" s="6">
        <f t="shared" si="13"/>
        <v>0</v>
      </c>
      <c r="Z469" s="163"/>
      <c r="AA469" s="12" t="str">
        <f>IF(G469=""," ",VLOOKUP(C469,'Ceiling - Project impl.'!$A$1:$F$202,3,FALSE))</f>
        <v xml:space="preserve"> </v>
      </c>
      <c r="AB469" s="13">
        <f t="shared" si="0"/>
        <v>0</v>
      </c>
      <c r="AC469" s="182">
        <f t="shared" si="14"/>
        <v>0</v>
      </c>
      <c r="AD469" s="14"/>
      <c r="AE469" s="6">
        <f t="shared" si="1"/>
        <v>0</v>
      </c>
      <c r="AF469" s="163"/>
      <c r="AG469" s="12" t="str">
        <f>IF(K469=""," ",VLOOKUP(C469,'Ceiling - Project impl.'!$A$1:$F$202,4,FALSE))</f>
        <v xml:space="preserve"> </v>
      </c>
      <c r="AH469" s="13">
        <f t="shared" si="15"/>
        <v>0</v>
      </c>
      <c r="AI469" s="182">
        <f t="shared" si="16"/>
        <v>0</v>
      </c>
      <c r="AJ469" s="14"/>
      <c r="AK469" s="6">
        <f t="shared" si="2"/>
        <v>0</v>
      </c>
      <c r="AL469" s="163"/>
      <c r="AM469" s="12" t="str">
        <f>IF(O469=""," ",VLOOKUP(C469,'Ceiling - Project impl.'!$A$1:$F$202,5,FALSE))</f>
        <v xml:space="preserve"> </v>
      </c>
      <c r="AN469" s="13">
        <f t="shared" si="3"/>
        <v>0</v>
      </c>
      <c r="AO469" s="182">
        <f t="shared" si="17"/>
        <v>0</v>
      </c>
      <c r="AP469" s="14"/>
      <c r="AQ469" s="6">
        <f t="shared" si="4"/>
        <v>0</v>
      </c>
      <c r="AR469" s="163"/>
      <c r="AS469" s="12" t="str">
        <f>IF(S469=""," ",VLOOKUP(C469,'Ceiling - Project impl.'!$A$1:$F$202,6,FALSE))</f>
        <v xml:space="preserve"> </v>
      </c>
      <c r="AT469" s="13">
        <f t="shared" si="5"/>
        <v>0</v>
      </c>
      <c r="AU469" s="182">
        <f t="shared" si="18"/>
        <v>0</v>
      </c>
      <c r="AV469" s="136">
        <f t="shared" si="6"/>
        <v>0</v>
      </c>
      <c r="AW469" s="15">
        <f t="shared" si="19"/>
        <v>0</v>
      </c>
      <c r="AX469" s="183">
        <f t="shared" si="20"/>
        <v>0</v>
      </c>
      <c r="AY469" s="388"/>
      <c r="AZ469" s="388"/>
      <c r="BA469" s="388"/>
    </row>
    <row r="470" spans="1:53" x14ac:dyDescent="0.3">
      <c r="A470" s="71"/>
      <c r="B470" s="11" t="str">
        <f>IF(A470="","",VLOOKUP(A470,'II.Distribution of grant'!$A$6:$E$45,2,FALSE))</f>
        <v/>
      </c>
      <c r="C470" s="11" t="str">
        <f>IF(A470="","",VLOOKUP(A470,'II.Distribution of grant'!$A$6:$E$45,4,FALSE))</f>
        <v/>
      </c>
      <c r="D470" s="11" t="str">
        <f>IF(A470=""," ",VLOOKUP(C470,'Ceiling - Project impl.'!$A$1:$F$202,2,FALSE))</f>
        <v xml:space="preserve"> </v>
      </c>
      <c r="E470" s="6"/>
      <c r="F470" s="6"/>
      <c r="G470" s="6"/>
      <c r="H470" s="12" t="str">
        <f>IF(G470=""," ",VLOOKUP(C470,'Ceiling - Project impl.'!$A$1:$F$202,3,FALSE))</f>
        <v xml:space="preserve"> </v>
      </c>
      <c r="I470" s="13">
        <f t="shared" si="7"/>
        <v>0</v>
      </c>
      <c r="J470" s="14"/>
      <c r="K470" s="6"/>
      <c r="L470" s="12" t="str">
        <f>IF(K470=""," ",VLOOKUP(C470,'Ceiling - Project impl.'!$A$1:$F$202,4,FALSE))</f>
        <v xml:space="preserve"> </v>
      </c>
      <c r="M470" s="13">
        <f t="shared" si="8"/>
        <v>0</v>
      </c>
      <c r="N470" s="14"/>
      <c r="O470" s="6"/>
      <c r="P470" s="12" t="str">
        <f>IF(O470=""," ",VLOOKUP(C470,'Ceiling - Project impl.'!$A$1:$F$202,5,FALSE))</f>
        <v xml:space="preserve"> </v>
      </c>
      <c r="Q470" s="13">
        <f t="shared" si="9"/>
        <v>0</v>
      </c>
      <c r="R470" s="14"/>
      <c r="S470" s="6"/>
      <c r="T470" s="12" t="str">
        <f>IF(S470=""," ",VLOOKUP(C470,'Ceiling - Project impl.'!$A$1:$F$202,6,FALSE))</f>
        <v xml:space="preserve"> </v>
      </c>
      <c r="U470" s="13">
        <f t="shared" si="10"/>
        <v>0</v>
      </c>
      <c r="V470" s="136">
        <f t="shared" si="11"/>
        <v>0</v>
      </c>
      <c r="W470" s="15">
        <f t="shared" si="12"/>
        <v>0</v>
      </c>
      <c r="Y470" s="6">
        <f t="shared" si="13"/>
        <v>0</v>
      </c>
      <c r="Z470" s="163"/>
      <c r="AA470" s="12" t="str">
        <f>IF(G470=""," ",VLOOKUP(C470,'Ceiling - Project impl.'!$A$1:$F$202,3,FALSE))</f>
        <v xml:space="preserve"> </v>
      </c>
      <c r="AB470" s="13">
        <f t="shared" si="0"/>
        <v>0</v>
      </c>
      <c r="AC470" s="182">
        <f t="shared" si="14"/>
        <v>0</v>
      </c>
      <c r="AD470" s="14"/>
      <c r="AE470" s="6">
        <f t="shared" si="1"/>
        <v>0</v>
      </c>
      <c r="AF470" s="163"/>
      <c r="AG470" s="12" t="str">
        <f>IF(K470=""," ",VLOOKUP(C470,'Ceiling - Project impl.'!$A$1:$F$202,4,FALSE))</f>
        <v xml:space="preserve"> </v>
      </c>
      <c r="AH470" s="13">
        <f t="shared" si="15"/>
        <v>0</v>
      </c>
      <c r="AI470" s="182">
        <f t="shared" si="16"/>
        <v>0</v>
      </c>
      <c r="AJ470" s="14"/>
      <c r="AK470" s="6">
        <f t="shared" si="2"/>
        <v>0</v>
      </c>
      <c r="AL470" s="163"/>
      <c r="AM470" s="12" t="str">
        <f>IF(O470=""," ",VLOOKUP(C470,'Ceiling - Project impl.'!$A$1:$F$202,5,FALSE))</f>
        <v xml:space="preserve"> </v>
      </c>
      <c r="AN470" s="13">
        <f t="shared" si="3"/>
        <v>0</v>
      </c>
      <c r="AO470" s="182">
        <f t="shared" si="17"/>
        <v>0</v>
      </c>
      <c r="AP470" s="14"/>
      <c r="AQ470" s="6">
        <f t="shared" si="4"/>
        <v>0</v>
      </c>
      <c r="AR470" s="163"/>
      <c r="AS470" s="12" t="str">
        <f>IF(S470=""," ",VLOOKUP(C470,'Ceiling - Project impl.'!$A$1:$F$202,6,FALSE))</f>
        <v xml:space="preserve"> </v>
      </c>
      <c r="AT470" s="13">
        <f t="shared" si="5"/>
        <v>0</v>
      </c>
      <c r="AU470" s="182">
        <f t="shared" si="18"/>
        <v>0</v>
      </c>
      <c r="AV470" s="136">
        <f t="shared" si="6"/>
        <v>0</v>
      </c>
      <c r="AW470" s="15">
        <f t="shared" si="19"/>
        <v>0</v>
      </c>
      <c r="AX470" s="183">
        <f t="shared" si="20"/>
        <v>0</v>
      </c>
      <c r="AY470" s="388"/>
      <c r="AZ470" s="388"/>
      <c r="BA470" s="388"/>
    </row>
    <row r="471" spans="1:53" x14ac:dyDescent="0.3">
      <c r="A471" s="71"/>
      <c r="B471" s="11" t="str">
        <f>IF(A471="","",VLOOKUP(A471,'II.Distribution of grant'!$A$6:$E$45,2,FALSE))</f>
        <v/>
      </c>
      <c r="C471" s="11" t="str">
        <f>IF(A471="","",VLOOKUP(A471,'II.Distribution of grant'!$A$6:$E$45,4,FALSE))</f>
        <v/>
      </c>
      <c r="D471" s="11" t="str">
        <f>IF(A471=""," ",VLOOKUP(C471,'Ceiling - Project impl.'!$A$1:$F$202,2,FALSE))</f>
        <v xml:space="preserve"> </v>
      </c>
      <c r="E471" s="6"/>
      <c r="F471" s="6"/>
      <c r="G471" s="6"/>
      <c r="H471" s="12" t="str">
        <f>IF(G471=""," ",VLOOKUP(C471,'Ceiling - Project impl.'!$A$1:$F$202,3,FALSE))</f>
        <v xml:space="preserve"> </v>
      </c>
      <c r="I471" s="13">
        <f t="shared" si="7"/>
        <v>0</v>
      </c>
      <c r="J471" s="14"/>
      <c r="K471" s="6"/>
      <c r="L471" s="12" t="str">
        <f>IF(K471=""," ",VLOOKUP(C471,'Ceiling - Project impl.'!$A$1:$F$202,4,FALSE))</f>
        <v xml:space="preserve"> </v>
      </c>
      <c r="M471" s="13">
        <f t="shared" si="8"/>
        <v>0</v>
      </c>
      <c r="N471" s="14"/>
      <c r="O471" s="6"/>
      <c r="P471" s="12" t="str">
        <f>IF(O471=""," ",VLOOKUP(C471,'Ceiling - Project impl.'!$A$1:$F$202,5,FALSE))</f>
        <v xml:space="preserve"> </v>
      </c>
      <c r="Q471" s="13">
        <f t="shared" si="9"/>
        <v>0</v>
      </c>
      <c r="R471" s="14"/>
      <c r="S471" s="6"/>
      <c r="T471" s="12" t="str">
        <f>IF(S471=""," ",VLOOKUP(C471,'Ceiling - Project impl.'!$A$1:$F$202,6,FALSE))</f>
        <v xml:space="preserve"> </v>
      </c>
      <c r="U471" s="13">
        <f t="shared" si="10"/>
        <v>0</v>
      </c>
      <c r="V471" s="136">
        <f t="shared" si="11"/>
        <v>0</v>
      </c>
      <c r="W471" s="15">
        <f t="shared" si="12"/>
        <v>0</v>
      </c>
      <c r="Y471" s="6">
        <f t="shared" si="13"/>
        <v>0</v>
      </c>
      <c r="Z471" s="163"/>
      <c r="AA471" s="12" t="str">
        <f>IF(G471=""," ",VLOOKUP(C471,'Ceiling - Project impl.'!$A$1:$F$202,3,FALSE))</f>
        <v xml:space="preserve"> </v>
      </c>
      <c r="AB471" s="13">
        <f t="shared" si="0"/>
        <v>0</v>
      </c>
      <c r="AC471" s="182">
        <f t="shared" si="14"/>
        <v>0</v>
      </c>
      <c r="AD471" s="14"/>
      <c r="AE471" s="6">
        <f t="shared" si="1"/>
        <v>0</v>
      </c>
      <c r="AF471" s="163"/>
      <c r="AG471" s="12" t="str">
        <f>IF(K471=""," ",VLOOKUP(C471,'Ceiling - Project impl.'!$A$1:$F$202,4,FALSE))</f>
        <v xml:space="preserve"> </v>
      </c>
      <c r="AH471" s="13">
        <f t="shared" si="15"/>
        <v>0</v>
      </c>
      <c r="AI471" s="182">
        <f t="shared" si="16"/>
        <v>0</v>
      </c>
      <c r="AJ471" s="14"/>
      <c r="AK471" s="6">
        <f t="shared" si="2"/>
        <v>0</v>
      </c>
      <c r="AL471" s="163"/>
      <c r="AM471" s="12" t="str">
        <f>IF(O471=""," ",VLOOKUP(C471,'Ceiling - Project impl.'!$A$1:$F$202,5,FALSE))</f>
        <v xml:space="preserve"> </v>
      </c>
      <c r="AN471" s="13">
        <f t="shared" si="3"/>
        <v>0</v>
      </c>
      <c r="AO471" s="182">
        <f t="shared" si="17"/>
        <v>0</v>
      </c>
      <c r="AP471" s="14"/>
      <c r="AQ471" s="6">
        <f t="shared" si="4"/>
        <v>0</v>
      </c>
      <c r="AR471" s="163"/>
      <c r="AS471" s="12" t="str">
        <f>IF(S471=""," ",VLOOKUP(C471,'Ceiling - Project impl.'!$A$1:$F$202,6,FALSE))</f>
        <v xml:space="preserve"> </v>
      </c>
      <c r="AT471" s="13">
        <f t="shared" si="5"/>
        <v>0</v>
      </c>
      <c r="AU471" s="182">
        <f t="shared" si="18"/>
        <v>0</v>
      </c>
      <c r="AV471" s="136">
        <f t="shared" si="6"/>
        <v>0</v>
      </c>
      <c r="AW471" s="15">
        <f t="shared" si="19"/>
        <v>0</v>
      </c>
      <c r="AX471" s="183">
        <f t="shared" si="20"/>
        <v>0</v>
      </c>
      <c r="AY471" s="388"/>
      <c r="AZ471" s="388"/>
      <c r="BA471" s="388"/>
    </row>
    <row r="472" spans="1:53" x14ac:dyDescent="0.3">
      <c r="A472" s="71"/>
      <c r="B472" s="11" t="str">
        <f>IF(A472="","",VLOOKUP(A472,'II.Distribution of grant'!$A$6:$E$45,2,FALSE))</f>
        <v/>
      </c>
      <c r="C472" s="11" t="str">
        <f>IF(A472="","",VLOOKUP(A472,'II.Distribution of grant'!$A$6:$E$45,4,FALSE))</f>
        <v/>
      </c>
      <c r="D472" s="11" t="str">
        <f>IF(A472=""," ",VLOOKUP(C472,'Ceiling - Project impl.'!$A$1:$F$202,2,FALSE))</f>
        <v xml:space="preserve"> </v>
      </c>
      <c r="E472" s="6"/>
      <c r="F472" s="6"/>
      <c r="G472" s="6"/>
      <c r="H472" s="12" t="str">
        <f>IF(G472=""," ",VLOOKUP(C472,'Ceiling - Project impl.'!$A$1:$F$202,3,FALSE))</f>
        <v xml:space="preserve"> </v>
      </c>
      <c r="I472" s="13">
        <f t="shared" si="7"/>
        <v>0</v>
      </c>
      <c r="J472" s="14"/>
      <c r="K472" s="6"/>
      <c r="L472" s="12" t="str">
        <f>IF(K472=""," ",VLOOKUP(C472,'Ceiling - Project impl.'!$A$1:$F$202,4,FALSE))</f>
        <v xml:space="preserve"> </v>
      </c>
      <c r="M472" s="13">
        <f t="shared" si="8"/>
        <v>0</v>
      </c>
      <c r="N472" s="14"/>
      <c r="O472" s="6"/>
      <c r="P472" s="12" t="str">
        <f>IF(O472=""," ",VLOOKUP(C472,'Ceiling - Project impl.'!$A$1:$F$202,5,FALSE))</f>
        <v xml:space="preserve"> </v>
      </c>
      <c r="Q472" s="13">
        <f t="shared" si="9"/>
        <v>0</v>
      </c>
      <c r="R472" s="14"/>
      <c r="S472" s="6"/>
      <c r="T472" s="12" t="str">
        <f>IF(S472=""," ",VLOOKUP(C472,'Ceiling - Project impl.'!$A$1:$F$202,6,FALSE))</f>
        <v xml:space="preserve"> </v>
      </c>
      <c r="U472" s="13">
        <f t="shared" si="10"/>
        <v>0</v>
      </c>
      <c r="V472" s="136">
        <f t="shared" si="11"/>
        <v>0</v>
      </c>
      <c r="W472" s="15">
        <f t="shared" si="12"/>
        <v>0</v>
      </c>
      <c r="Y472" s="6">
        <f t="shared" si="13"/>
        <v>0</v>
      </c>
      <c r="Z472" s="163"/>
      <c r="AA472" s="12" t="str">
        <f>IF(G472=""," ",VLOOKUP(C472,'Ceiling - Project impl.'!$A$1:$F$202,3,FALSE))</f>
        <v xml:space="preserve"> </v>
      </c>
      <c r="AB472" s="13">
        <f t="shared" si="0"/>
        <v>0</v>
      </c>
      <c r="AC472" s="182">
        <f t="shared" si="14"/>
        <v>0</v>
      </c>
      <c r="AD472" s="14"/>
      <c r="AE472" s="6">
        <f t="shared" si="1"/>
        <v>0</v>
      </c>
      <c r="AF472" s="163"/>
      <c r="AG472" s="12" t="str">
        <f>IF(K472=""," ",VLOOKUP(C472,'Ceiling - Project impl.'!$A$1:$F$202,4,FALSE))</f>
        <v xml:space="preserve"> </v>
      </c>
      <c r="AH472" s="13">
        <f t="shared" si="15"/>
        <v>0</v>
      </c>
      <c r="AI472" s="182">
        <f t="shared" si="16"/>
        <v>0</v>
      </c>
      <c r="AJ472" s="14"/>
      <c r="AK472" s="6">
        <f t="shared" si="2"/>
        <v>0</v>
      </c>
      <c r="AL472" s="163"/>
      <c r="AM472" s="12" t="str">
        <f>IF(O472=""," ",VLOOKUP(C472,'Ceiling - Project impl.'!$A$1:$F$202,5,FALSE))</f>
        <v xml:space="preserve"> </v>
      </c>
      <c r="AN472" s="13">
        <f t="shared" si="3"/>
        <v>0</v>
      </c>
      <c r="AO472" s="182">
        <f t="shared" si="17"/>
        <v>0</v>
      </c>
      <c r="AP472" s="14"/>
      <c r="AQ472" s="6">
        <f t="shared" si="4"/>
        <v>0</v>
      </c>
      <c r="AR472" s="163"/>
      <c r="AS472" s="12" t="str">
        <f>IF(S472=""," ",VLOOKUP(C472,'Ceiling - Project impl.'!$A$1:$F$202,6,FALSE))</f>
        <v xml:space="preserve"> </v>
      </c>
      <c r="AT472" s="13">
        <f t="shared" si="5"/>
        <v>0</v>
      </c>
      <c r="AU472" s="182">
        <f t="shared" si="18"/>
        <v>0</v>
      </c>
      <c r="AV472" s="136">
        <f t="shared" si="6"/>
        <v>0</v>
      </c>
      <c r="AW472" s="15">
        <f t="shared" si="19"/>
        <v>0</v>
      </c>
      <c r="AX472" s="183">
        <f t="shared" si="20"/>
        <v>0</v>
      </c>
      <c r="AY472" s="388"/>
      <c r="AZ472" s="388"/>
      <c r="BA472" s="388"/>
    </row>
    <row r="473" spans="1:53" x14ac:dyDescent="0.3">
      <c r="A473" s="71"/>
      <c r="B473" s="11" t="str">
        <f>IF(A473="","",VLOOKUP(A473,'II.Distribution of grant'!$A$6:$E$45,2,FALSE))</f>
        <v/>
      </c>
      <c r="C473" s="11" t="str">
        <f>IF(A473="","",VLOOKUP(A473,'II.Distribution of grant'!$A$6:$E$45,4,FALSE))</f>
        <v/>
      </c>
      <c r="D473" s="11" t="str">
        <f>IF(A473=""," ",VLOOKUP(C473,'Ceiling - Project impl.'!$A$1:$F$202,2,FALSE))</f>
        <v xml:space="preserve"> </v>
      </c>
      <c r="E473" s="6"/>
      <c r="F473" s="6"/>
      <c r="G473" s="6"/>
      <c r="H473" s="12" t="str">
        <f>IF(G473=""," ",VLOOKUP(C473,'Ceiling - Project impl.'!$A$1:$F$202,3,FALSE))</f>
        <v xml:space="preserve"> </v>
      </c>
      <c r="I473" s="13">
        <f t="shared" si="7"/>
        <v>0</v>
      </c>
      <c r="J473" s="14"/>
      <c r="K473" s="6"/>
      <c r="L473" s="12" t="str">
        <f>IF(K473=""," ",VLOOKUP(C473,'Ceiling - Project impl.'!$A$1:$F$202,4,FALSE))</f>
        <v xml:space="preserve"> </v>
      </c>
      <c r="M473" s="13">
        <f t="shared" si="8"/>
        <v>0</v>
      </c>
      <c r="N473" s="14"/>
      <c r="O473" s="6"/>
      <c r="P473" s="12" t="str">
        <f>IF(O473=""," ",VLOOKUP(C473,'Ceiling - Project impl.'!$A$1:$F$202,5,FALSE))</f>
        <v xml:space="preserve"> </v>
      </c>
      <c r="Q473" s="13">
        <f t="shared" si="9"/>
        <v>0</v>
      </c>
      <c r="R473" s="14"/>
      <c r="S473" s="6"/>
      <c r="T473" s="12" t="str">
        <f>IF(S473=""," ",VLOOKUP(C473,'Ceiling - Project impl.'!$A$1:$F$202,6,FALSE))</f>
        <v xml:space="preserve"> </v>
      </c>
      <c r="U473" s="13">
        <f t="shared" si="10"/>
        <v>0</v>
      </c>
      <c r="V473" s="136">
        <f t="shared" si="11"/>
        <v>0</v>
      </c>
      <c r="W473" s="15">
        <f t="shared" si="12"/>
        <v>0</v>
      </c>
      <c r="Y473" s="6">
        <f t="shared" si="13"/>
        <v>0</v>
      </c>
      <c r="Z473" s="163"/>
      <c r="AA473" s="12" t="str">
        <f>IF(G473=""," ",VLOOKUP(C473,'Ceiling - Project impl.'!$A$1:$F$202,3,FALSE))</f>
        <v xml:space="preserve"> </v>
      </c>
      <c r="AB473" s="13">
        <f t="shared" si="0"/>
        <v>0</v>
      </c>
      <c r="AC473" s="182">
        <f t="shared" si="14"/>
        <v>0</v>
      </c>
      <c r="AD473" s="14"/>
      <c r="AE473" s="6">
        <f t="shared" si="1"/>
        <v>0</v>
      </c>
      <c r="AF473" s="163"/>
      <c r="AG473" s="12" t="str">
        <f>IF(K473=""," ",VLOOKUP(C473,'Ceiling - Project impl.'!$A$1:$F$202,4,FALSE))</f>
        <v xml:space="preserve"> </v>
      </c>
      <c r="AH473" s="13">
        <f t="shared" si="15"/>
        <v>0</v>
      </c>
      <c r="AI473" s="182">
        <f t="shared" si="16"/>
        <v>0</v>
      </c>
      <c r="AJ473" s="14"/>
      <c r="AK473" s="6">
        <f t="shared" si="2"/>
        <v>0</v>
      </c>
      <c r="AL473" s="163"/>
      <c r="AM473" s="12" t="str">
        <f>IF(O473=""," ",VLOOKUP(C473,'Ceiling - Project impl.'!$A$1:$F$202,5,FALSE))</f>
        <v xml:space="preserve"> </v>
      </c>
      <c r="AN473" s="13">
        <f t="shared" si="3"/>
        <v>0</v>
      </c>
      <c r="AO473" s="182">
        <f t="shared" si="17"/>
        <v>0</v>
      </c>
      <c r="AP473" s="14"/>
      <c r="AQ473" s="6">
        <f t="shared" si="4"/>
        <v>0</v>
      </c>
      <c r="AR473" s="163"/>
      <c r="AS473" s="12" t="str">
        <f>IF(S473=""," ",VLOOKUP(C473,'Ceiling - Project impl.'!$A$1:$F$202,6,FALSE))</f>
        <v xml:space="preserve"> </v>
      </c>
      <c r="AT473" s="13">
        <f t="shared" si="5"/>
        <v>0</v>
      </c>
      <c r="AU473" s="182">
        <f t="shared" si="18"/>
        <v>0</v>
      </c>
      <c r="AV473" s="136">
        <f t="shared" si="6"/>
        <v>0</v>
      </c>
      <c r="AW473" s="15">
        <f t="shared" si="19"/>
        <v>0</v>
      </c>
      <c r="AX473" s="183">
        <f t="shared" si="20"/>
        <v>0</v>
      </c>
      <c r="AY473" s="388"/>
      <c r="AZ473" s="388"/>
      <c r="BA473" s="388"/>
    </row>
    <row r="474" spans="1:53" x14ac:dyDescent="0.3">
      <c r="A474" s="71"/>
      <c r="B474" s="11" t="str">
        <f>IF(A474="","",VLOOKUP(A474,'II.Distribution of grant'!$A$6:$E$45,2,FALSE))</f>
        <v/>
      </c>
      <c r="C474" s="11" t="str">
        <f>IF(A474="","",VLOOKUP(A474,'II.Distribution of grant'!$A$6:$E$45,4,FALSE))</f>
        <v/>
      </c>
      <c r="D474" s="11" t="str">
        <f>IF(A474=""," ",VLOOKUP(C474,'Ceiling - Project impl.'!$A$1:$F$202,2,FALSE))</f>
        <v xml:space="preserve"> </v>
      </c>
      <c r="E474" s="6"/>
      <c r="F474" s="6"/>
      <c r="G474" s="6"/>
      <c r="H474" s="12" t="str">
        <f>IF(G474=""," ",VLOOKUP(C474,'Ceiling - Project impl.'!$A$1:$F$202,3,FALSE))</f>
        <v xml:space="preserve"> </v>
      </c>
      <c r="I474" s="13">
        <f t="shared" si="7"/>
        <v>0</v>
      </c>
      <c r="J474" s="14"/>
      <c r="K474" s="6"/>
      <c r="L474" s="12" t="str">
        <f>IF(K474=""," ",VLOOKUP(C474,'Ceiling - Project impl.'!$A$1:$F$202,4,FALSE))</f>
        <v xml:space="preserve"> </v>
      </c>
      <c r="M474" s="13">
        <f t="shared" si="8"/>
        <v>0</v>
      </c>
      <c r="N474" s="14"/>
      <c r="O474" s="6"/>
      <c r="P474" s="12" t="str">
        <f>IF(O474=""," ",VLOOKUP(C474,'Ceiling - Project impl.'!$A$1:$F$202,5,FALSE))</f>
        <v xml:space="preserve"> </v>
      </c>
      <c r="Q474" s="13">
        <f t="shared" si="9"/>
        <v>0</v>
      </c>
      <c r="R474" s="14"/>
      <c r="S474" s="6"/>
      <c r="T474" s="12" t="str">
        <f>IF(S474=""," ",VLOOKUP(C474,'Ceiling - Project impl.'!$A$1:$F$202,6,FALSE))</f>
        <v xml:space="preserve"> </v>
      </c>
      <c r="U474" s="13">
        <f t="shared" si="10"/>
        <v>0</v>
      </c>
      <c r="V474" s="136">
        <f t="shared" si="11"/>
        <v>0</v>
      </c>
      <c r="W474" s="15">
        <f t="shared" si="12"/>
        <v>0</v>
      </c>
      <c r="Y474" s="6">
        <f t="shared" si="13"/>
        <v>0</v>
      </c>
      <c r="Z474" s="163"/>
      <c r="AA474" s="12" t="str">
        <f>IF(G474=""," ",VLOOKUP(C474,'Ceiling - Project impl.'!$A$1:$F$202,3,FALSE))</f>
        <v xml:space="preserve"> </v>
      </c>
      <c r="AB474" s="13">
        <f t="shared" si="0"/>
        <v>0</v>
      </c>
      <c r="AC474" s="182">
        <f t="shared" si="14"/>
        <v>0</v>
      </c>
      <c r="AD474" s="14"/>
      <c r="AE474" s="6">
        <f t="shared" si="1"/>
        <v>0</v>
      </c>
      <c r="AF474" s="163"/>
      <c r="AG474" s="12" t="str">
        <f>IF(K474=""," ",VLOOKUP(C474,'Ceiling - Project impl.'!$A$1:$F$202,4,FALSE))</f>
        <v xml:space="preserve"> </v>
      </c>
      <c r="AH474" s="13">
        <f t="shared" si="15"/>
        <v>0</v>
      </c>
      <c r="AI474" s="182">
        <f t="shared" si="16"/>
        <v>0</v>
      </c>
      <c r="AJ474" s="14"/>
      <c r="AK474" s="6">
        <f t="shared" si="2"/>
        <v>0</v>
      </c>
      <c r="AL474" s="163"/>
      <c r="AM474" s="12" t="str">
        <f>IF(O474=""," ",VLOOKUP(C474,'Ceiling - Project impl.'!$A$1:$F$202,5,FALSE))</f>
        <v xml:space="preserve"> </v>
      </c>
      <c r="AN474" s="13">
        <f t="shared" si="3"/>
        <v>0</v>
      </c>
      <c r="AO474" s="182">
        <f t="shared" si="17"/>
        <v>0</v>
      </c>
      <c r="AP474" s="14"/>
      <c r="AQ474" s="6">
        <f t="shared" si="4"/>
        <v>0</v>
      </c>
      <c r="AR474" s="163"/>
      <c r="AS474" s="12" t="str">
        <f>IF(S474=""," ",VLOOKUP(C474,'Ceiling - Project impl.'!$A$1:$F$202,6,FALSE))</f>
        <v xml:space="preserve"> </v>
      </c>
      <c r="AT474" s="13">
        <f t="shared" si="5"/>
        <v>0</v>
      </c>
      <c r="AU474" s="182">
        <f t="shared" si="18"/>
        <v>0</v>
      </c>
      <c r="AV474" s="136">
        <f t="shared" si="6"/>
        <v>0</v>
      </c>
      <c r="AW474" s="15">
        <f t="shared" si="19"/>
        <v>0</v>
      </c>
      <c r="AX474" s="183">
        <f t="shared" si="20"/>
        <v>0</v>
      </c>
      <c r="AY474" s="388"/>
      <c r="AZ474" s="388"/>
      <c r="BA474" s="388"/>
    </row>
    <row r="475" spans="1:53" x14ac:dyDescent="0.3">
      <c r="A475" s="71"/>
      <c r="B475" s="11" t="str">
        <f>IF(A475="","",VLOOKUP(A475,'II.Distribution of grant'!$A$6:$E$45,2,FALSE))</f>
        <v/>
      </c>
      <c r="C475" s="11" t="str">
        <f>IF(A475="","",VLOOKUP(A475,'II.Distribution of grant'!$A$6:$E$45,4,FALSE))</f>
        <v/>
      </c>
      <c r="D475" s="11" t="str">
        <f>IF(A475=""," ",VLOOKUP(C475,'Ceiling - Project impl.'!$A$1:$F$202,2,FALSE))</f>
        <v xml:space="preserve"> </v>
      </c>
      <c r="E475" s="6"/>
      <c r="F475" s="6"/>
      <c r="G475" s="6"/>
      <c r="H475" s="12" t="str">
        <f>IF(G475=""," ",VLOOKUP(C475,'Ceiling - Project impl.'!$A$1:$F$202,3,FALSE))</f>
        <v xml:space="preserve"> </v>
      </c>
      <c r="I475" s="13">
        <f t="shared" si="7"/>
        <v>0</v>
      </c>
      <c r="J475" s="14"/>
      <c r="K475" s="6"/>
      <c r="L475" s="12" t="str">
        <f>IF(K475=""," ",VLOOKUP(C475,'Ceiling - Project impl.'!$A$1:$F$202,4,FALSE))</f>
        <v xml:space="preserve"> </v>
      </c>
      <c r="M475" s="13">
        <f t="shared" si="8"/>
        <v>0</v>
      </c>
      <c r="N475" s="14"/>
      <c r="O475" s="6"/>
      <c r="P475" s="12" t="str">
        <f>IF(O475=""," ",VLOOKUP(C475,'Ceiling - Project impl.'!$A$1:$F$202,5,FALSE))</f>
        <v xml:space="preserve"> </v>
      </c>
      <c r="Q475" s="13">
        <f t="shared" si="9"/>
        <v>0</v>
      </c>
      <c r="R475" s="14"/>
      <c r="S475" s="6"/>
      <c r="T475" s="12" t="str">
        <f>IF(S475=""," ",VLOOKUP(C475,'Ceiling - Project impl.'!$A$1:$F$202,6,FALSE))</f>
        <v xml:space="preserve"> </v>
      </c>
      <c r="U475" s="13">
        <f t="shared" si="10"/>
        <v>0</v>
      </c>
      <c r="V475" s="136">
        <f t="shared" si="11"/>
        <v>0</v>
      </c>
      <c r="W475" s="15">
        <f t="shared" si="12"/>
        <v>0</v>
      </c>
      <c r="Y475" s="6">
        <f t="shared" si="13"/>
        <v>0</v>
      </c>
      <c r="Z475" s="163"/>
      <c r="AA475" s="12" t="str">
        <f>IF(G475=""," ",VLOOKUP(C475,'Ceiling - Project impl.'!$A$1:$F$202,3,FALSE))</f>
        <v xml:space="preserve"> </v>
      </c>
      <c r="AB475" s="13">
        <f t="shared" si="0"/>
        <v>0</v>
      </c>
      <c r="AC475" s="182">
        <f t="shared" si="14"/>
        <v>0</v>
      </c>
      <c r="AD475" s="14"/>
      <c r="AE475" s="6">
        <f t="shared" si="1"/>
        <v>0</v>
      </c>
      <c r="AF475" s="163"/>
      <c r="AG475" s="12" t="str">
        <f>IF(K475=""," ",VLOOKUP(C475,'Ceiling - Project impl.'!$A$1:$F$202,4,FALSE))</f>
        <v xml:space="preserve"> </v>
      </c>
      <c r="AH475" s="13">
        <f t="shared" si="15"/>
        <v>0</v>
      </c>
      <c r="AI475" s="182">
        <f t="shared" si="16"/>
        <v>0</v>
      </c>
      <c r="AJ475" s="14"/>
      <c r="AK475" s="6">
        <f t="shared" si="2"/>
        <v>0</v>
      </c>
      <c r="AL475" s="163"/>
      <c r="AM475" s="12" t="str">
        <f>IF(O475=""," ",VLOOKUP(C475,'Ceiling - Project impl.'!$A$1:$F$202,5,FALSE))</f>
        <v xml:space="preserve"> </v>
      </c>
      <c r="AN475" s="13">
        <f t="shared" si="3"/>
        <v>0</v>
      </c>
      <c r="AO475" s="182">
        <f t="shared" si="17"/>
        <v>0</v>
      </c>
      <c r="AP475" s="14"/>
      <c r="AQ475" s="6">
        <f t="shared" si="4"/>
        <v>0</v>
      </c>
      <c r="AR475" s="163"/>
      <c r="AS475" s="12" t="str">
        <f>IF(S475=""," ",VLOOKUP(C475,'Ceiling - Project impl.'!$A$1:$F$202,6,FALSE))</f>
        <v xml:space="preserve"> </v>
      </c>
      <c r="AT475" s="13">
        <f t="shared" si="5"/>
        <v>0</v>
      </c>
      <c r="AU475" s="182">
        <f t="shared" si="18"/>
        <v>0</v>
      </c>
      <c r="AV475" s="136">
        <f t="shared" si="6"/>
        <v>0</v>
      </c>
      <c r="AW475" s="15">
        <f t="shared" si="19"/>
        <v>0</v>
      </c>
      <c r="AX475" s="183">
        <f t="shared" si="20"/>
        <v>0</v>
      </c>
      <c r="AY475" s="388"/>
      <c r="AZ475" s="388"/>
      <c r="BA475" s="388"/>
    </row>
    <row r="476" spans="1:53" x14ac:dyDescent="0.3">
      <c r="A476" s="71"/>
      <c r="B476" s="11" t="str">
        <f>IF(A476="","",VLOOKUP(A476,'II.Distribution of grant'!$A$6:$E$45,2,FALSE))</f>
        <v/>
      </c>
      <c r="C476" s="11" t="str">
        <f>IF(A476="","",VLOOKUP(A476,'II.Distribution of grant'!$A$6:$E$45,4,FALSE))</f>
        <v/>
      </c>
      <c r="D476" s="11" t="str">
        <f>IF(A476=""," ",VLOOKUP(C476,'Ceiling - Project impl.'!$A$1:$F$202,2,FALSE))</f>
        <v xml:space="preserve"> </v>
      </c>
      <c r="E476" s="6"/>
      <c r="F476" s="6"/>
      <c r="G476" s="6"/>
      <c r="H476" s="12" t="str">
        <f>IF(G476=""," ",VLOOKUP(C476,'Ceiling - Project impl.'!$A$1:$F$202,3,FALSE))</f>
        <v xml:space="preserve"> </v>
      </c>
      <c r="I476" s="13">
        <f t="shared" si="7"/>
        <v>0</v>
      </c>
      <c r="J476" s="14"/>
      <c r="K476" s="6"/>
      <c r="L476" s="12" t="str">
        <f>IF(K476=""," ",VLOOKUP(C476,'Ceiling - Project impl.'!$A$1:$F$202,4,FALSE))</f>
        <v xml:space="preserve"> </v>
      </c>
      <c r="M476" s="13">
        <f t="shared" si="8"/>
        <v>0</v>
      </c>
      <c r="N476" s="14"/>
      <c r="O476" s="6"/>
      <c r="P476" s="12" t="str">
        <f>IF(O476=""," ",VLOOKUP(C476,'Ceiling - Project impl.'!$A$1:$F$202,5,FALSE))</f>
        <v xml:space="preserve"> </v>
      </c>
      <c r="Q476" s="13">
        <f t="shared" si="9"/>
        <v>0</v>
      </c>
      <c r="R476" s="14"/>
      <c r="S476" s="6"/>
      <c r="T476" s="12" t="str">
        <f>IF(S476=""," ",VLOOKUP(C476,'Ceiling - Project impl.'!$A$1:$F$202,6,FALSE))</f>
        <v xml:space="preserve"> </v>
      </c>
      <c r="U476" s="13">
        <f t="shared" si="10"/>
        <v>0</v>
      </c>
      <c r="V476" s="136">
        <f t="shared" si="11"/>
        <v>0</v>
      </c>
      <c r="W476" s="15">
        <f t="shared" si="12"/>
        <v>0</v>
      </c>
      <c r="Y476" s="6">
        <f t="shared" si="13"/>
        <v>0</v>
      </c>
      <c r="Z476" s="163"/>
      <c r="AA476" s="12" t="str">
        <f>IF(G476=""," ",VLOOKUP(C476,'Ceiling - Project impl.'!$A$1:$F$202,3,FALSE))</f>
        <v xml:space="preserve"> </v>
      </c>
      <c r="AB476" s="13">
        <f t="shared" si="0"/>
        <v>0</v>
      </c>
      <c r="AC476" s="182">
        <f t="shared" si="14"/>
        <v>0</v>
      </c>
      <c r="AD476" s="14"/>
      <c r="AE476" s="6">
        <f t="shared" si="1"/>
        <v>0</v>
      </c>
      <c r="AF476" s="163"/>
      <c r="AG476" s="12" t="str">
        <f>IF(K476=""," ",VLOOKUP(C476,'Ceiling - Project impl.'!$A$1:$F$202,4,FALSE))</f>
        <v xml:space="preserve"> </v>
      </c>
      <c r="AH476" s="13">
        <f t="shared" si="15"/>
        <v>0</v>
      </c>
      <c r="AI476" s="182">
        <f t="shared" si="16"/>
        <v>0</v>
      </c>
      <c r="AJ476" s="14"/>
      <c r="AK476" s="6">
        <f t="shared" si="2"/>
        <v>0</v>
      </c>
      <c r="AL476" s="163"/>
      <c r="AM476" s="12" t="str">
        <f>IF(O476=""," ",VLOOKUP(C476,'Ceiling - Project impl.'!$A$1:$F$202,5,FALSE))</f>
        <v xml:space="preserve"> </v>
      </c>
      <c r="AN476" s="13">
        <f t="shared" si="3"/>
        <v>0</v>
      </c>
      <c r="AO476" s="182">
        <f t="shared" si="17"/>
        <v>0</v>
      </c>
      <c r="AP476" s="14"/>
      <c r="AQ476" s="6">
        <f t="shared" si="4"/>
        <v>0</v>
      </c>
      <c r="AR476" s="163"/>
      <c r="AS476" s="12" t="str">
        <f>IF(S476=""," ",VLOOKUP(C476,'Ceiling - Project impl.'!$A$1:$F$202,6,FALSE))</f>
        <v xml:space="preserve"> </v>
      </c>
      <c r="AT476" s="13">
        <f t="shared" si="5"/>
        <v>0</v>
      </c>
      <c r="AU476" s="182">
        <f t="shared" si="18"/>
        <v>0</v>
      </c>
      <c r="AV476" s="136">
        <f t="shared" si="6"/>
        <v>0</v>
      </c>
      <c r="AW476" s="15">
        <f t="shared" si="19"/>
        <v>0</v>
      </c>
      <c r="AX476" s="183">
        <f t="shared" si="20"/>
        <v>0</v>
      </c>
      <c r="AY476" s="388"/>
      <c r="AZ476" s="388"/>
      <c r="BA476" s="388"/>
    </row>
    <row r="477" spans="1:53" x14ac:dyDescent="0.3">
      <c r="A477" s="71"/>
      <c r="B477" s="11" t="str">
        <f>IF(A477="","",VLOOKUP(A477,'II.Distribution of grant'!$A$6:$E$45,2,FALSE))</f>
        <v/>
      </c>
      <c r="C477" s="11" t="str">
        <f>IF(A477="","",VLOOKUP(A477,'II.Distribution of grant'!$A$6:$E$45,4,FALSE))</f>
        <v/>
      </c>
      <c r="D477" s="11" t="str">
        <f>IF(A477=""," ",VLOOKUP(C477,'Ceiling - Project impl.'!$A$1:$F$202,2,FALSE))</f>
        <v xml:space="preserve"> </v>
      </c>
      <c r="E477" s="6"/>
      <c r="F477" s="6"/>
      <c r="G477" s="6"/>
      <c r="H477" s="12" t="str">
        <f>IF(G477=""," ",VLOOKUP(C477,'Ceiling - Project impl.'!$A$1:$F$202,3,FALSE))</f>
        <v xml:space="preserve"> </v>
      </c>
      <c r="I477" s="13">
        <f t="shared" si="7"/>
        <v>0</v>
      </c>
      <c r="J477" s="14"/>
      <c r="K477" s="6"/>
      <c r="L477" s="12" t="str">
        <f>IF(K477=""," ",VLOOKUP(C477,'Ceiling - Project impl.'!$A$1:$F$202,4,FALSE))</f>
        <v xml:space="preserve"> </v>
      </c>
      <c r="M477" s="13">
        <f t="shared" si="8"/>
        <v>0</v>
      </c>
      <c r="N477" s="14"/>
      <c r="O477" s="6"/>
      <c r="P477" s="12" t="str">
        <f>IF(O477=""," ",VLOOKUP(C477,'Ceiling - Project impl.'!$A$1:$F$202,5,FALSE))</f>
        <v xml:space="preserve"> </v>
      </c>
      <c r="Q477" s="13">
        <f t="shared" si="9"/>
        <v>0</v>
      </c>
      <c r="R477" s="14"/>
      <c r="S477" s="6"/>
      <c r="T477" s="12" t="str">
        <f>IF(S477=""," ",VLOOKUP(C477,'Ceiling - Project impl.'!$A$1:$F$202,6,FALSE))</f>
        <v xml:space="preserve"> </v>
      </c>
      <c r="U477" s="13">
        <f t="shared" si="10"/>
        <v>0</v>
      </c>
      <c r="V477" s="136">
        <f t="shared" si="11"/>
        <v>0</v>
      </c>
      <c r="W477" s="15">
        <f t="shared" si="12"/>
        <v>0</v>
      </c>
      <c r="Y477" s="6">
        <f t="shared" si="13"/>
        <v>0</v>
      </c>
      <c r="Z477" s="163"/>
      <c r="AA477" s="12" t="str">
        <f>IF(G477=""," ",VLOOKUP(C477,'Ceiling - Project impl.'!$A$1:$F$202,3,FALSE))</f>
        <v xml:space="preserve"> </v>
      </c>
      <c r="AB477" s="13">
        <f t="shared" si="0"/>
        <v>0</v>
      </c>
      <c r="AC477" s="182">
        <f t="shared" si="14"/>
        <v>0</v>
      </c>
      <c r="AD477" s="14"/>
      <c r="AE477" s="6">
        <f t="shared" si="1"/>
        <v>0</v>
      </c>
      <c r="AF477" s="163"/>
      <c r="AG477" s="12" t="str">
        <f>IF(K477=""," ",VLOOKUP(C477,'Ceiling - Project impl.'!$A$1:$F$202,4,FALSE))</f>
        <v xml:space="preserve"> </v>
      </c>
      <c r="AH477" s="13">
        <f t="shared" si="15"/>
        <v>0</v>
      </c>
      <c r="AI477" s="182">
        <f t="shared" si="16"/>
        <v>0</v>
      </c>
      <c r="AJ477" s="14"/>
      <c r="AK477" s="6">
        <f t="shared" si="2"/>
        <v>0</v>
      </c>
      <c r="AL477" s="163"/>
      <c r="AM477" s="12" t="str">
        <f>IF(O477=""," ",VLOOKUP(C477,'Ceiling - Project impl.'!$A$1:$F$202,5,FALSE))</f>
        <v xml:space="preserve"> </v>
      </c>
      <c r="AN477" s="13">
        <f t="shared" si="3"/>
        <v>0</v>
      </c>
      <c r="AO477" s="182">
        <f t="shared" si="17"/>
        <v>0</v>
      </c>
      <c r="AP477" s="14"/>
      <c r="AQ477" s="6">
        <f t="shared" si="4"/>
        <v>0</v>
      </c>
      <c r="AR477" s="163"/>
      <c r="AS477" s="12" t="str">
        <f>IF(S477=""," ",VLOOKUP(C477,'Ceiling - Project impl.'!$A$1:$F$202,6,FALSE))</f>
        <v xml:space="preserve"> </v>
      </c>
      <c r="AT477" s="13">
        <f t="shared" si="5"/>
        <v>0</v>
      </c>
      <c r="AU477" s="182">
        <f t="shared" si="18"/>
        <v>0</v>
      </c>
      <c r="AV477" s="136">
        <f t="shared" si="6"/>
        <v>0</v>
      </c>
      <c r="AW477" s="15">
        <f t="shared" si="19"/>
        <v>0</v>
      </c>
      <c r="AX477" s="183">
        <f t="shared" si="20"/>
        <v>0</v>
      </c>
      <c r="AY477" s="388"/>
      <c r="AZ477" s="388"/>
      <c r="BA477" s="388"/>
    </row>
    <row r="478" spans="1:53" x14ac:dyDescent="0.3">
      <c r="A478" s="71"/>
      <c r="B478" s="11" t="str">
        <f>IF(A478="","",VLOOKUP(A478,'II.Distribution of grant'!$A$6:$E$45,2,FALSE))</f>
        <v/>
      </c>
      <c r="C478" s="11" t="str">
        <f>IF(A478="","",VLOOKUP(A478,'II.Distribution of grant'!$A$6:$E$45,4,FALSE))</f>
        <v/>
      </c>
      <c r="D478" s="11" t="str">
        <f>IF(A478=""," ",VLOOKUP(C478,'Ceiling - Project impl.'!$A$1:$F$202,2,FALSE))</f>
        <v xml:space="preserve"> </v>
      </c>
      <c r="E478" s="6"/>
      <c r="F478" s="6"/>
      <c r="G478" s="6"/>
      <c r="H478" s="12" t="str">
        <f>IF(G478=""," ",VLOOKUP(C478,'Ceiling - Project impl.'!$A$1:$F$202,3,FALSE))</f>
        <v xml:space="preserve"> </v>
      </c>
      <c r="I478" s="13">
        <f t="shared" si="7"/>
        <v>0</v>
      </c>
      <c r="J478" s="14"/>
      <c r="K478" s="6"/>
      <c r="L478" s="12" t="str">
        <f>IF(K478=""," ",VLOOKUP(C478,'Ceiling - Project impl.'!$A$1:$F$202,4,FALSE))</f>
        <v xml:space="preserve"> </v>
      </c>
      <c r="M478" s="13">
        <f t="shared" si="8"/>
        <v>0</v>
      </c>
      <c r="N478" s="14"/>
      <c r="O478" s="6"/>
      <c r="P478" s="12" t="str">
        <f>IF(O478=""," ",VLOOKUP(C478,'Ceiling - Project impl.'!$A$1:$F$202,5,FALSE))</f>
        <v xml:space="preserve"> </v>
      </c>
      <c r="Q478" s="13">
        <f t="shared" si="9"/>
        <v>0</v>
      </c>
      <c r="R478" s="14"/>
      <c r="S478" s="6"/>
      <c r="T478" s="12" t="str">
        <f>IF(S478=""," ",VLOOKUP(C478,'Ceiling - Project impl.'!$A$1:$F$202,6,FALSE))</f>
        <v xml:space="preserve"> </v>
      </c>
      <c r="U478" s="13">
        <f t="shared" si="10"/>
        <v>0</v>
      </c>
      <c r="V478" s="136">
        <f t="shared" si="11"/>
        <v>0</v>
      </c>
      <c r="W478" s="15">
        <f t="shared" si="12"/>
        <v>0</v>
      </c>
      <c r="Y478" s="6">
        <f t="shared" si="13"/>
        <v>0</v>
      </c>
      <c r="Z478" s="163"/>
      <c r="AA478" s="12" t="str">
        <f>IF(G478=""," ",VLOOKUP(C478,'Ceiling - Project impl.'!$A$1:$F$202,3,FALSE))</f>
        <v xml:space="preserve"> </v>
      </c>
      <c r="AB478" s="13">
        <f t="shared" si="0"/>
        <v>0</v>
      </c>
      <c r="AC478" s="182">
        <f t="shared" si="14"/>
        <v>0</v>
      </c>
      <c r="AD478" s="14"/>
      <c r="AE478" s="6">
        <f t="shared" si="1"/>
        <v>0</v>
      </c>
      <c r="AF478" s="163"/>
      <c r="AG478" s="12" t="str">
        <f>IF(K478=""," ",VLOOKUP(C478,'Ceiling - Project impl.'!$A$1:$F$202,4,FALSE))</f>
        <v xml:space="preserve"> </v>
      </c>
      <c r="AH478" s="13">
        <f t="shared" si="15"/>
        <v>0</v>
      </c>
      <c r="AI478" s="182">
        <f t="shared" si="16"/>
        <v>0</v>
      </c>
      <c r="AJ478" s="14"/>
      <c r="AK478" s="6">
        <f t="shared" si="2"/>
        <v>0</v>
      </c>
      <c r="AL478" s="163"/>
      <c r="AM478" s="12" t="str">
        <f>IF(O478=""," ",VLOOKUP(C478,'Ceiling - Project impl.'!$A$1:$F$202,5,FALSE))</f>
        <v xml:space="preserve"> </v>
      </c>
      <c r="AN478" s="13">
        <f t="shared" si="3"/>
        <v>0</v>
      </c>
      <c r="AO478" s="182">
        <f t="shared" si="17"/>
        <v>0</v>
      </c>
      <c r="AP478" s="14"/>
      <c r="AQ478" s="6">
        <f t="shared" si="4"/>
        <v>0</v>
      </c>
      <c r="AR478" s="163"/>
      <c r="AS478" s="12" t="str">
        <f>IF(S478=""," ",VLOOKUP(C478,'Ceiling - Project impl.'!$A$1:$F$202,6,FALSE))</f>
        <v xml:space="preserve"> </v>
      </c>
      <c r="AT478" s="13">
        <f t="shared" si="5"/>
        <v>0</v>
      </c>
      <c r="AU478" s="182">
        <f t="shared" si="18"/>
        <v>0</v>
      </c>
      <c r="AV478" s="136">
        <f t="shared" si="6"/>
        <v>0</v>
      </c>
      <c r="AW478" s="15">
        <f t="shared" si="19"/>
        <v>0</v>
      </c>
      <c r="AX478" s="183">
        <f t="shared" si="20"/>
        <v>0</v>
      </c>
      <c r="AY478" s="388"/>
      <c r="AZ478" s="388"/>
      <c r="BA478" s="388"/>
    </row>
    <row r="479" spans="1:53" x14ac:dyDescent="0.3">
      <c r="A479" s="71"/>
      <c r="B479" s="11" t="str">
        <f>IF(A479="","",VLOOKUP(A479,'II.Distribution of grant'!$A$6:$E$45,2,FALSE))</f>
        <v/>
      </c>
      <c r="C479" s="11" t="str">
        <f>IF(A479="","",VLOOKUP(A479,'II.Distribution of grant'!$A$6:$E$45,4,FALSE))</f>
        <v/>
      </c>
      <c r="D479" s="11" t="str">
        <f>IF(A479=""," ",VLOOKUP(C479,'Ceiling - Project impl.'!$A$1:$F$202,2,FALSE))</f>
        <v xml:space="preserve"> </v>
      </c>
      <c r="E479" s="6"/>
      <c r="F479" s="6"/>
      <c r="G479" s="6"/>
      <c r="H479" s="12" t="str">
        <f>IF(G479=""," ",VLOOKUP(C479,'Ceiling - Project impl.'!$A$1:$F$202,3,FALSE))</f>
        <v xml:space="preserve"> </v>
      </c>
      <c r="I479" s="13">
        <f t="shared" si="7"/>
        <v>0</v>
      </c>
      <c r="J479" s="14"/>
      <c r="K479" s="6"/>
      <c r="L479" s="12" t="str">
        <f>IF(K479=""," ",VLOOKUP(C479,'Ceiling - Project impl.'!$A$1:$F$202,4,FALSE))</f>
        <v xml:space="preserve"> </v>
      </c>
      <c r="M479" s="13">
        <f t="shared" si="8"/>
        <v>0</v>
      </c>
      <c r="N479" s="14"/>
      <c r="O479" s="6"/>
      <c r="P479" s="12" t="str">
        <f>IF(O479=""," ",VLOOKUP(C479,'Ceiling - Project impl.'!$A$1:$F$202,5,FALSE))</f>
        <v xml:space="preserve"> </v>
      </c>
      <c r="Q479" s="13">
        <f t="shared" si="9"/>
        <v>0</v>
      </c>
      <c r="R479" s="14"/>
      <c r="S479" s="6"/>
      <c r="T479" s="12" t="str">
        <f>IF(S479=""," ",VLOOKUP(C479,'Ceiling - Project impl.'!$A$1:$F$202,6,FALSE))</f>
        <v xml:space="preserve"> </v>
      </c>
      <c r="U479" s="13">
        <f t="shared" si="10"/>
        <v>0</v>
      </c>
      <c r="V479" s="136">
        <f t="shared" si="11"/>
        <v>0</v>
      </c>
      <c r="W479" s="15">
        <f t="shared" si="12"/>
        <v>0</v>
      </c>
      <c r="Y479" s="6">
        <f t="shared" si="13"/>
        <v>0</v>
      </c>
      <c r="Z479" s="163"/>
      <c r="AA479" s="12" t="str">
        <f>IF(G479=""," ",VLOOKUP(C479,'Ceiling - Project impl.'!$A$1:$F$202,3,FALSE))</f>
        <v xml:space="preserve"> </v>
      </c>
      <c r="AB479" s="13">
        <f t="shared" si="0"/>
        <v>0</v>
      </c>
      <c r="AC479" s="182">
        <f t="shared" si="14"/>
        <v>0</v>
      </c>
      <c r="AD479" s="14"/>
      <c r="AE479" s="6">
        <f t="shared" si="1"/>
        <v>0</v>
      </c>
      <c r="AF479" s="163"/>
      <c r="AG479" s="12" t="str">
        <f>IF(K479=""," ",VLOOKUP(C479,'Ceiling - Project impl.'!$A$1:$F$202,4,FALSE))</f>
        <v xml:space="preserve"> </v>
      </c>
      <c r="AH479" s="13">
        <f t="shared" si="15"/>
        <v>0</v>
      </c>
      <c r="AI479" s="182">
        <f t="shared" si="16"/>
        <v>0</v>
      </c>
      <c r="AJ479" s="14"/>
      <c r="AK479" s="6">
        <f t="shared" si="2"/>
        <v>0</v>
      </c>
      <c r="AL479" s="163"/>
      <c r="AM479" s="12" t="str">
        <f>IF(O479=""," ",VLOOKUP(C479,'Ceiling - Project impl.'!$A$1:$F$202,5,FALSE))</f>
        <v xml:space="preserve"> </v>
      </c>
      <c r="AN479" s="13">
        <f t="shared" si="3"/>
        <v>0</v>
      </c>
      <c r="AO479" s="182">
        <f t="shared" si="17"/>
        <v>0</v>
      </c>
      <c r="AP479" s="14"/>
      <c r="AQ479" s="6">
        <f t="shared" si="4"/>
        <v>0</v>
      </c>
      <c r="AR479" s="163"/>
      <c r="AS479" s="12" t="str">
        <f>IF(S479=""," ",VLOOKUP(C479,'Ceiling - Project impl.'!$A$1:$F$202,6,FALSE))</f>
        <v xml:space="preserve"> </v>
      </c>
      <c r="AT479" s="13">
        <f t="shared" si="5"/>
        <v>0</v>
      </c>
      <c r="AU479" s="182">
        <f t="shared" si="18"/>
        <v>0</v>
      </c>
      <c r="AV479" s="136">
        <f t="shared" si="6"/>
        <v>0</v>
      </c>
      <c r="AW479" s="15">
        <f t="shared" si="19"/>
        <v>0</v>
      </c>
      <c r="AX479" s="183">
        <f t="shared" si="20"/>
        <v>0</v>
      </c>
      <c r="AY479" s="388"/>
      <c r="AZ479" s="388"/>
      <c r="BA479" s="388"/>
    </row>
    <row r="480" spans="1:53" x14ac:dyDescent="0.3">
      <c r="A480" s="71"/>
      <c r="B480" s="11" t="str">
        <f>IF(A480="","",VLOOKUP(A480,'II.Distribution of grant'!$A$6:$E$45,2,FALSE))</f>
        <v/>
      </c>
      <c r="C480" s="11" t="str">
        <f>IF(A480="","",VLOOKUP(A480,'II.Distribution of grant'!$A$6:$E$45,4,FALSE))</f>
        <v/>
      </c>
      <c r="D480" s="11" t="str">
        <f>IF(A480=""," ",VLOOKUP(C480,'Ceiling - Project impl.'!$A$1:$F$202,2,FALSE))</f>
        <v xml:space="preserve"> </v>
      </c>
      <c r="E480" s="6"/>
      <c r="F480" s="6"/>
      <c r="G480" s="6"/>
      <c r="H480" s="12" t="str">
        <f>IF(G480=""," ",VLOOKUP(C480,'Ceiling - Project impl.'!$A$1:$F$202,3,FALSE))</f>
        <v xml:space="preserve"> </v>
      </c>
      <c r="I480" s="13">
        <f t="shared" ref="I480:I510" si="105">IFERROR(+G480*H480,0)</f>
        <v>0</v>
      </c>
      <c r="J480" s="14"/>
      <c r="K480" s="6"/>
      <c r="L480" s="12" t="str">
        <f>IF(K480=""," ",VLOOKUP(C480,'Ceiling - Project impl.'!$A$1:$F$202,4,FALSE))</f>
        <v xml:space="preserve"> </v>
      </c>
      <c r="M480" s="13">
        <f t="shared" ref="M480:M510" si="106">IFERROR(+K480*L480,)</f>
        <v>0</v>
      </c>
      <c r="N480" s="14"/>
      <c r="O480" s="6"/>
      <c r="P480" s="12" t="str">
        <f>IF(O480=""," ",VLOOKUP(C480,'Ceiling - Project impl.'!$A$1:$F$202,5,FALSE))</f>
        <v xml:space="preserve"> </v>
      </c>
      <c r="Q480" s="13">
        <f t="shared" ref="Q480:Q510" si="107">IFERROR(+O480*P480,0)</f>
        <v>0</v>
      </c>
      <c r="R480" s="14"/>
      <c r="S480" s="6"/>
      <c r="T480" s="12" t="str">
        <f>IF(S480=""," ",VLOOKUP(C480,'Ceiling - Project impl.'!$A$1:$F$202,6,FALSE))</f>
        <v xml:space="preserve"> </v>
      </c>
      <c r="U480" s="13">
        <f t="shared" ref="U480:U510" si="108">IFERROR(+S480*T480,0)</f>
        <v>0</v>
      </c>
      <c r="V480" s="136">
        <f t="shared" ref="V480:V510" si="109">+S480+O480+K480+G480</f>
        <v>0</v>
      </c>
      <c r="W480" s="15">
        <f t="shared" ref="W480:W510" si="110">IFERROR(+U480+Q480+M480+I480,0)</f>
        <v>0</v>
      </c>
      <c r="Y480" s="6">
        <f t="shared" ref="Y480:Y510" si="111">+G480</f>
        <v>0</v>
      </c>
      <c r="Z480" s="163"/>
      <c r="AA480" s="12" t="str">
        <f>IF(G480=""," ",VLOOKUP(C480,'Ceiling - Project impl.'!$A$1:$F$202,3,FALSE))</f>
        <v xml:space="preserve"> </v>
      </c>
      <c r="AB480" s="13">
        <f t="shared" ref="AB480:AB510" si="112">IFERROR((Y480-Z480)*AA480,0)</f>
        <v>0</v>
      </c>
      <c r="AC480" s="182">
        <f t="shared" ref="AC480:AC510" si="113">+I480-AB480</f>
        <v>0</v>
      </c>
      <c r="AD480" s="14"/>
      <c r="AE480" s="6">
        <f t="shared" ref="AE480:AE510" si="114">+K480</f>
        <v>0</v>
      </c>
      <c r="AF480" s="163"/>
      <c r="AG480" s="12" t="str">
        <f>IF(K480=""," ",VLOOKUP(C480,'Ceiling - Project impl.'!$A$1:$F$202,4,FALSE))</f>
        <v xml:space="preserve"> </v>
      </c>
      <c r="AH480" s="13">
        <f t="shared" ref="AH480:AH510" si="115">IFERROR((AE480-AF480)*AG480,)</f>
        <v>0</v>
      </c>
      <c r="AI480" s="182">
        <f t="shared" ref="AI480:AI510" si="116">+M480-AH480</f>
        <v>0</v>
      </c>
      <c r="AJ480" s="14"/>
      <c r="AK480" s="6">
        <f t="shared" ref="AK480:AK510" si="117">+O480</f>
        <v>0</v>
      </c>
      <c r="AL480" s="163"/>
      <c r="AM480" s="12" t="str">
        <f>IF(O480=""," ",VLOOKUP(C480,'Ceiling - Project impl.'!$A$1:$F$202,5,FALSE))</f>
        <v xml:space="preserve"> </v>
      </c>
      <c r="AN480" s="13">
        <f t="shared" ref="AN480:AN510" si="118">IFERROR((AK480-AL480)*AM480,0)</f>
        <v>0</v>
      </c>
      <c r="AO480" s="182">
        <f t="shared" ref="AO480:AO510" si="119">+Q480-AN480</f>
        <v>0</v>
      </c>
      <c r="AP480" s="14"/>
      <c r="AQ480" s="6">
        <f t="shared" ref="AQ480:AQ510" si="120">+S480</f>
        <v>0</v>
      </c>
      <c r="AR480" s="163"/>
      <c r="AS480" s="12" t="str">
        <f>IF(S480=""," ",VLOOKUP(C480,'Ceiling - Project impl.'!$A$1:$F$202,6,FALSE))</f>
        <v xml:space="preserve"> </v>
      </c>
      <c r="AT480" s="13">
        <f t="shared" ref="AT480:AT510" si="121">IFERROR((AQ480-AR480)*AS480,0)</f>
        <v>0</v>
      </c>
      <c r="AU480" s="182">
        <f t="shared" ref="AU480:AU510" si="122">+U480-AT480</f>
        <v>0</v>
      </c>
      <c r="AV480" s="136">
        <f t="shared" ref="AV480:AV510" si="123">+AQ480+AK480+AE480+Y480</f>
        <v>0</v>
      </c>
      <c r="AW480" s="15">
        <f t="shared" ref="AW480:AW510" si="124">IFERROR(+AT480+AN480+AH480+AB480,0)</f>
        <v>0</v>
      </c>
      <c r="AX480" s="183">
        <f t="shared" ref="AX480:AX510" si="125">+AC480+AI480+AO480+AU480</f>
        <v>0</v>
      </c>
      <c r="AY480" s="388"/>
      <c r="AZ480" s="388"/>
      <c r="BA480" s="388"/>
    </row>
    <row r="481" spans="1:53" x14ac:dyDescent="0.3">
      <c r="A481" s="71"/>
      <c r="B481" s="11" t="str">
        <f>IF(A481="","",VLOOKUP(A481,'II.Distribution of grant'!$A$6:$E$45,2,FALSE))</f>
        <v/>
      </c>
      <c r="C481" s="11" t="str">
        <f>IF(A481="","",VLOOKUP(A481,'II.Distribution of grant'!$A$6:$E$45,4,FALSE))</f>
        <v/>
      </c>
      <c r="D481" s="11" t="str">
        <f>IF(A481=""," ",VLOOKUP(C481,'Ceiling - Project impl.'!$A$1:$F$202,2,FALSE))</f>
        <v xml:space="preserve"> </v>
      </c>
      <c r="E481" s="6"/>
      <c r="F481" s="6"/>
      <c r="G481" s="6"/>
      <c r="H481" s="12" t="str">
        <f>IF(G481=""," ",VLOOKUP(C481,'Ceiling - Project impl.'!$A$1:$F$202,3,FALSE))</f>
        <v xml:space="preserve"> </v>
      </c>
      <c r="I481" s="13">
        <f t="shared" si="105"/>
        <v>0</v>
      </c>
      <c r="J481" s="14"/>
      <c r="K481" s="6"/>
      <c r="L481" s="12" t="str">
        <f>IF(K481=""," ",VLOOKUP(C481,'Ceiling - Project impl.'!$A$1:$F$202,4,FALSE))</f>
        <v xml:space="preserve"> </v>
      </c>
      <c r="M481" s="13">
        <f t="shared" si="106"/>
        <v>0</v>
      </c>
      <c r="N481" s="14"/>
      <c r="O481" s="6"/>
      <c r="P481" s="12" t="str">
        <f>IF(O481=""," ",VLOOKUP(C481,'Ceiling - Project impl.'!$A$1:$F$202,5,FALSE))</f>
        <v xml:space="preserve"> </v>
      </c>
      <c r="Q481" s="13">
        <f t="shared" si="107"/>
        <v>0</v>
      </c>
      <c r="R481" s="14"/>
      <c r="S481" s="6"/>
      <c r="T481" s="12" t="str">
        <f>IF(S481=""," ",VLOOKUP(C481,'Ceiling - Project impl.'!$A$1:$F$202,6,FALSE))</f>
        <v xml:space="preserve"> </v>
      </c>
      <c r="U481" s="13">
        <f t="shared" si="108"/>
        <v>0</v>
      </c>
      <c r="V481" s="136">
        <f t="shared" si="109"/>
        <v>0</v>
      </c>
      <c r="W481" s="15">
        <f t="shared" si="110"/>
        <v>0</v>
      </c>
      <c r="Y481" s="6">
        <f t="shared" si="111"/>
        <v>0</v>
      </c>
      <c r="Z481" s="163"/>
      <c r="AA481" s="12" t="str">
        <f>IF(G481=""," ",VLOOKUP(C481,'Ceiling - Project impl.'!$A$1:$F$202,3,FALSE))</f>
        <v xml:space="preserve"> </v>
      </c>
      <c r="AB481" s="13">
        <f t="shared" si="112"/>
        <v>0</v>
      </c>
      <c r="AC481" s="182">
        <f t="shared" si="113"/>
        <v>0</v>
      </c>
      <c r="AD481" s="14"/>
      <c r="AE481" s="6">
        <f t="shared" si="114"/>
        <v>0</v>
      </c>
      <c r="AF481" s="163"/>
      <c r="AG481" s="12" t="str">
        <f>IF(K481=""," ",VLOOKUP(C481,'Ceiling - Project impl.'!$A$1:$F$202,4,FALSE))</f>
        <v xml:space="preserve"> </v>
      </c>
      <c r="AH481" s="13">
        <f t="shared" si="115"/>
        <v>0</v>
      </c>
      <c r="AI481" s="182">
        <f t="shared" si="116"/>
        <v>0</v>
      </c>
      <c r="AJ481" s="14"/>
      <c r="AK481" s="6">
        <f t="shared" si="117"/>
        <v>0</v>
      </c>
      <c r="AL481" s="163"/>
      <c r="AM481" s="12" t="str">
        <f>IF(O481=""," ",VLOOKUP(C481,'Ceiling - Project impl.'!$A$1:$F$202,5,FALSE))</f>
        <v xml:space="preserve"> </v>
      </c>
      <c r="AN481" s="13">
        <f t="shared" si="118"/>
        <v>0</v>
      </c>
      <c r="AO481" s="182">
        <f t="shared" si="119"/>
        <v>0</v>
      </c>
      <c r="AP481" s="14"/>
      <c r="AQ481" s="6">
        <f t="shared" si="120"/>
        <v>0</v>
      </c>
      <c r="AR481" s="163"/>
      <c r="AS481" s="12" t="str">
        <f>IF(S481=""," ",VLOOKUP(C481,'Ceiling - Project impl.'!$A$1:$F$202,6,FALSE))</f>
        <v xml:space="preserve"> </v>
      </c>
      <c r="AT481" s="13">
        <f t="shared" si="121"/>
        <v>0</v>
      </c>
      <c r="AU481" s="182">
        <f t="shared" si="122"/>
        <v>0</v>
      </c>
      <c r="AV481" s="136">
        <f t="shared" si="123"/>
        <v>0</v>
      </c>
      <c r="AW481" s="15">
        <f t="shared" si="124"/>
        <v>0</v>
      </c>
      <c r="AX481" s="183">
        <f t="shared" si="125"/>
        <v>0</v>
      </c>
      <c r="AY481" s="388"/>
      <c r="AZ481" s="388"/>
      <c r="BA481" s="388"/>
    </row>
    <row r="482" spans="1:53" x14ac:dyDescent="0.3">
      <c r="A482" s="71"/>
      <c r="B482" s="11" t="str">
        <f>IF(A482="","",VLOOKUP(A482,'II.Distribution of grant'!$A$6:$E$45,2,FALSE))</f>
        <v/>
      </c>
      <c r="C482" s="11" t="str">
        <f>IF(A482="","",VLOOKUP(A482,'II.Distribution of grant'!$A$6:$E$45,4,FALSE))</f>
        <v/>
      </c>
      <c r="D482" s="11" t="str">
        <f>IF(A482=""," ",VLOOKUP(C482,'Ceiling - Project impl.'!$A$1:$F$202,2,FALSE))</f>
        <v xml:space="preserve"> </v>
      </c>
      <c r="E482" s="6"/>
      <c r="F482" s="6"/>
      <c r="G482" s="6"/>
      <c r="H482" s="12" t="str">
        <f>IF(G482=""," ",VLOOKUP(C482,'Ceiling - Project impl.'!$A$1:$F$202,3,FALSE))</f>
        <v xml:space="preserve"> </v>
      </c>
      <c r="I482" s="13">
        <f t="shared" si="105"/>
        <v>0</v>
      </c>
      <c r="J482" s="14"/>
      <c r="K482" s="6"/>
      <c r="L482" s="12" t="str">
        <f>IF(K482=""," ",VLOOKUP(C482,'Ceiling - Project impl.'!$A$1:$F$202,4,FALSE))</f>
        <v xml:space="preserve"> </v>
      </c>
      <c r="M482" s="13">
        <f t="shared" si="106"/>
        <v>0</v>
      </c>
      <c r="N482" s="14"/>
      <c r="O482" s="6"/>
      <c r="P482" s="12" t="str">
        <f>IF(O482=""," ",VLOOKUP(C482,'Ceiling - Project impl.'!$A$1:$F$202,5,FALSE))</f>
        <v xml:space="preserve"> </v>
      </c>
      <c r="Q482" s="13">
        <f t="shared" si="107"/>
        <v>0</v>
      </c>
      <c r="R482" s="14"/>
      <c r="S482" s="6"/>
      <c r="T482" s="12" t="str">
        <f>IF(S482=""," ",VLOOKUP(C482,'Ceiling - Project impl.'!$A$1:$F$202,6,FALSE))</f>
        <v xml:space="preserve"> </v>
      </c>
      <c r="U482" s="13">
        <f t="shared" si="108"/>
        <v>0</v>
      </c>
      <c r="V482" s="136">
        <f t="shared" si="109"/>
        <v>0</v>
      </c>
      <c r="W482" s="15">
        <f t="shared" si="110"/>
        <v>0</v>
      </c>
      <c r="Y482" s="6">
        <f t="shared" si="111"/>
        <v>0</v>
      </c>
      <c r="Z482" s="163"/>
      <c r="AA482" s="12" t="str">
        <f>IF(G482=""," ",VLOOKUP(C482,'Ceiling - Project impl.'!$A$1:$F$202,3,FALSE))</f>
        <v xml:space="preserve"> </v>
      </c>
      <c r="AB482" s="13">
        <f t="shared" si="112"/>
        <v>0</v>
      </c>
      <c r="AC482" s="182">
        <f t="shared" si="113"/>
        <v>0</v>
      </c>
      <c r="AD482" s="14"/>
      <c r="AE482" s="6">
        <f t="shared" si="114"/>
        <v>0</v>
      </c>
      <c r="AF482" s="163"/>
      <c r="AG482" s="12" t="str">
        <f>IF(K482=""," ",VLOOKUP(C482,'Ceiling - Project impl.'!$A$1:$F$202,4,FALSE))</f>
        <v xml:space="preserve"> </v>
      </c>
      <c r="AH482" s="13">
        <f t="shared" si="115"/>
        <v>0</v>
      </c>
      <c r="AI482" s="182">
        <f t="shared" si="116"/>
        <v>0</v>
      </c>
      <c r="AJ482" s="14"/>
      <c r="AK482" s="6">
        <f t="shared" si="117"/>
        <v>0</v>
      </c>
      <c r="AL482" s="163"/>
      <c r="AM482" s="12" t="str">
        <f>IF(O482=""," ",VLOOKUP(C482,'Ceiling - Project impl.'!$A$1:$F$202,5,FALSE))</f>
        <v xml:space="preserve"> </v>
      </c>
      <c r="AN482" s="13">
        <f t="shared" si="118"/>
        <v>0</v>
      </c>
      <c r="AO482" s="182">
        <f t="shared" si="119"/>
        <v>0</v>
      </c>
      <c r="AP482" s="14"/>
      <c r="AQ482" s="6">
        <f t="shared" si="120"/>
        <v>0</v>
      </c>
      <c r="AR482" s="163"/>
      <c r="AS482" s="12" t="str">
        <f>IF(S482=""," ",VLOOKUP(C482,'Ceiling - Project impl.'!$A$1:$F$202,6,FALSE))</f>
        <v xml:space="preserve"> </v>
      </c>
      <c r="AT482" s="13">
        <f t="shared" si="121"/>
        <v>0</v>
      </c>
      <c r="AU482" s="182">
        <f t="shared" si="122"/>
        <v>0</v>
      </c>
      <c r="AV482" s="136">
        <f t="shared" si="123"/>
        <v>0</v>
      </c>
      <c r="AW482" s="15">
        <f t="shared" si="124"/>
        <v>0</v>
      </c>
      <c r="AX482" s="183">
        <f t="shared" si="125"/>
        <v>0</v>
      </c>
      <c r="AY482" s="388"/>
      <c r="AZ482" s="388"/>
      <c r="BA482" s="388"/>
    </row>
    <row r="483" spans="1:53" x14ac:dyDescent="0.3">
      <c r="A483" s="71"/>
      <c r="B483" s="11" t="str">
        <f>IF(A483="","",VLOOKUP(A483,'II.Distribution of grant'!$A$6:$E$45,2,FALSE))</f>
        <v/>
      </c>
      <c r="C483" s="11" t="str">
        <f>IF(A483="","",VLOOKUP(A483,'II.Distribution of grant'!$A$6:$E$45,4,FALSE))</f>
        <v/>
      </c>
      <c r="D483" s="11" t="str">
        <f>IF(A483=""," ",VLOOKUP(C483,'Ceiling - Project impl.'!$A$1:$F$202,2,FALSE))</f>
        <v xml:space="preserve"> </v>
      </c>
      <c r="E483" s="6"/>
      <c r="F483" s="6"/>
      <c r="G483" s="6"/>
      <c r="H483" s="12" t="str">
        <f>IF(G483=""," ",VLOOKUP(C483,'Ceiling - Project impl.'!$A$1:$F$202,3,FALSE))</f>
        <v xml:space="preserve"> </v>
      </c>
      <c r="I483" s="13">
        <f t="shared" si="105"/>
        <v>0</v>
      </c>
      <c r="J483" s="14"/>
      <c r="K483" s="6"/>
      <c r="L483" s="12" t="str">
        <f>IF(K483=""," ",VLOOKUP(C483,'Ceiling - Project impl.'!$A$1:$F$202,4,FALSE))</f>
        <v xml:space="preserve"> </v>
      </c>
      <c r="M483" s="13">
        <f t="shared" si="106"/>
        <v>0</v>
      </c>
      <c r="N483" s="14"/>
      <c r="O483" s="6"/>
      <c r="P483" s="12" t="str">
        <f>IF(O483=""," ",VLOOKUP(C483,'Ceiling - Project impl.'!$A$1:$F$202,5,FALSE))</f>
        <v xml:space="preserve"> </v>
      </c>
      <c r="Q483" s="13">
        <f t="shared" si="107"/>
        <v>0</v>
      </c>
      <c r="R483" s="14"/>
      <c r="S483" s="6"/>
      <c r="T483" s="12" t="str">
        <f>IF(S483=""," ",VLOOKUP(C483,'Ceiling - Project impl.'!$A$1:$F$202,6,FALSE))</f>
        <v xml:space="preserve"> </v>
      </c>
      <c r="U483" s="13">
        <f t="shared" si="108"/>
        <v>0</v>
      </c>
      <c r="V483" s="136">
        <f t="shared" si="109"/>
        <v>0</v>
      </c>
      <c r="W483" s="15">
        <f t="shared" si="110"/>
        <v>0</v>
      </c>
      <c r="Y483" s="6">
        <f t="shared" si="111"/>
        <v>0</v>
      </c>
      <c r="Z483" s="163"/>
      <c r="AA483" s="12" t="str">
        <f>IF(G483=""," ",VLOOKUP(C483,'Ceiling - Project impl.'!$A$1:$F$202,3,FALSE))</f>
        <v xml:space="preserve"> </v>
      </c>
      <c r="AB483" s="13">
        <f t="shared" si="112"/>
        <v>0</v>
      </c>
      <c r="AC483" s="182">
        <f t="shared" si="113"/>
        <v>0</v>
      </c>
      <c r="AD483" s="14"/>
      <c r="AE483" s="6">
        <f t="shared" si="114"/>
        <v>0</v>
      </c>
      <c r="AF483" s="163"/>
      <c r="AG483" s="12" t="str">
        <f>IF(K483=""," ",VLOOKUP(C483,'Ceiling - Project impl.'!$A$1:$F$202,4,FALSE))</f>
        <v xml:space="preserve"> </v>
      </c>
      <c r="AH483" s="13">
        <f t="shared" si="115"/>
        <v>0</v>
      </c>
      <c r="AI483" s="182">
        <f t="shared" si="116"/>
        <v>0</v>
      </c>
      <c r="AJ483" s="14"/>
      <c r="AK483" s="6">
        <f t="shared" si="117"/>
        <v>0</v>
      </c>
      <c r="AL483" s="163"/>
      <c r="AM483" s="12" t="str">
        <f>IF(O483=""," ",VLOOKUP(C483,'Ceiling - Project impl.'!$A$1:$F$202,5,FALSE))</f>
        <v xml:space="preserve"> </v>
      </c>
      <c r="AN483" s="13">
        <f t="shared" si="118"/>
        <v>0</v>
      </c>
      <c r="AO483" s="182">
        <f t="shared" si="119"/>
        <v>0</v>
      </c>
      <c r="AP483" s="14"/>
      <c r="AQ483" s="6">
        <f t="shared" si="120"/>
        <v>0</v>
      </c>
      <c r="AR483" s="163"/>
      <c r="AS483" s="12" t="str">
        <f>IF(S483=""," ",VLOOKUP(C483,'Ceiling - Project impl.'!$A$1:$F$202,6,FALSE))</f>
        <v xml:space="preserve"> </v>
      </c>
      <c r="AT483" s="13">
        <f t="shared" si="121"/>
        <v>0</v>
      </c>
      <c r="AU483" s="182">
        <f t="shared" si="122"/>
        <v>0</v>
      </c>
      <c r="AV483" s="136">
        <f t="shared" si="123"/>
        <v>0</v>
      </c>
      <c r="AW483" s="15">
        <f t="shared" si="124"/>
        <v>0</v>
      </c>
      <c r="AX483" s="183">
        <f t="shared" si="125"/>
        <v>0</v>
      </c>
      <c r="AY483" s="388"/>
      <c r="AZ483" s="388"/>
      <c r="BA483" s="388"/>
    </row>
    <row r="484" spans="1:53" x14ac:dyDescent="0.3">
      <c r="A484" s="71"/>
      <c r="B484" s="11" t="str">
        <f>IF(A484="","",VLOOKUP(A484,'II.Distribution of grant'!$A$6:$E$45,2,FALSE))</f>
        <v/>
      </c>
      <c r="C484" s="11" t="str">
        <f>IF(A484="","",VLOOKUP(A484,'II.Distribution of grant'!$A$6:$E$45,4,FALSE))</f>
        <v/>
      </c>
      <c r="D484" s="11" t="str">
        <f>IF(A484=""," ",VLOOKUP(C484,'Ceiling - Project impl.'!$A$1:$F$202,2,FALSE))</f>
        <v xml:space="preserve"> </v>
      </c>
      <c r="E484" s="6"/>
      <c r="F484" s="6"/>
      <c r="G484" s="6"/>
      <c r="H484" s="12" t="str">
        <f>IF(G484=""," ",VLOOKUP(C484,'Ceiling - Project impl.'!$A$1:$F$202,3,FALSE))</f>
        <v xml:space="preserve"> </v>
      </c>
      <c r="I484" s="13">
        <f t="shared" si="105"/>
        <v>0</v>
      </c>
      <c r="J484" s="14"/>
      <c r="K484" s="6"/>
      <c r="L484" s="12" t="str">
        <f>IF(K484=""," ",VLOOKUP(C484,'Ceiling - Project impl.'!$A$1:$F$202,4,FALSE))</f>
        <v xml:space="preserve"> </v>
      </c>
      <c r="M484" s="13">
        <f t="shared" si="106"/>
        <v>0</v>
      </c>
      <c r="N484" s="14"/>
      <c r="O484" s="6"/>
      <c r="P484" s="12" t="str">
        <f>IF(O484=""," ",VLOOKUP(C484,'Ceiling - Project impl.'!$A$1:$F$202,5,FALSE))</f>
        <v xml:space="preserve"> </v>
      </c>
      <c r="Q484" s="13">
        <f t="shared" si="107"/>
        <v>0</v>
      </c>
      <c r="R484" s="14"/>
      <c r="S484" s="6"/>
      <c r="T484" s="12" t="str">
        <f>IF(S484=""," ",VLOOKUP(C484,'Ceiling - Project impl.'!$A$1:$F$202,6,FALSE))</f>
        <v xml:space="preserve"> </v>
      </c>
      <c r="U484" s="13">
        <f t="shared" si="108"/>
        <v>0</v>
      </c>
      <c r="V484" s="136">
        <f t="shared" si="109"/>
        <v>0</v>
      </c>
      <c r="W484" s="15">
        <f t="shared" si="110"/>
        <v>0</v>
      </c>
      <c r="Y484" s="6">
        <f t="shared" si="111"/>
        <v>0</v>
      </c>
      <c r="Z484" s="163"/>
      <c r="AA484" s="12" t="str">
        <f>IF(G484=""," ",VLOOKUP(C484,'Ceiling - Project impl.'!$A$1:$F$202,3,FALSE))</f>
        <v xml:space="preserve"> </v>
      </c>
      <c r="AB484" s="13">
        <f t="shared" si="112"/>
        <v>0</v>
      </c>
      <c r="AC484" s="182">
        <f t="shared" si="113"/>
        <v>0</v>
      </c>
      <c r="AD484" s="14"/>
      <c r="AE484" s="6">
        <f t="shared" si="114"/>
        <v>0</v>
      </c>
      <c r="AF484" s="163"/>
      <c r="AG484" s="12" t="str">
        <f>IF(K484=""," ",VLOOKUP(C484,'Ceiling - Project impl.'!$A$1:$F$202,4,FALSE))</f>
        <v xml:space="preserve"> </v>
      </c>
      <c r="AH484" s="13">
        <f t="shared" si="115"/>
        <v>0</v>
      </c>
      <c r="AI484" s="182">
        <f t="shared" si="116"/>
        <v>0</v>
      </c>
      <c r="AJ484" s="14"/>
      <c r="AK484" s="6">
        <f t="shared" si="117"/>
        <v>0</v>
      </c>
      <c r="AL484" s="163"/>
      <c r="AM484" s="12" t="str">
        <f>IF(O484=""," ",VLOOKUP(C484,'Ceiling - Project impl.'!$A$1:$F$202,5,FALSE))</f>
        <v xml:space="preserve"> </v>
      </c>
      <c r="AN484" s="13">
        <f t="shared" si="118"/>
        <v>0</v>
      </c>
      <c r="AO484" s="182">
        <f t="shared" si="119"/>
        <v>0</v>
      </c>
      <c r="AP484" s="14"/>
      <c r="AQ484" s="6">
        <f t="shared" si="120"/>
        <v>0</v>
      </c>
      <c r="AR484" s="163"/>
      <c r="AS484" s="12" t="str">
        <f>IF(S484=""," ",VLOOKUP(C484,'Ceiling - Project impl.'!$A$1:$F$202,6,FALSE))</f>
        <v xml:space="preserve"> </v>
      </c>
      <c r="AT484" s="13">
        <f t="shared" si="121"/>
        <v>0</v>
      </c>
      <c r="AU484" s="182">
        <f t="shared" si="122"/>
        <v>0</v>
      </c>
      <c r="AV484" s="136">
        <f t="shared" si="123"/>
        <v>0</v>
      </c>
      <c r="AW484" s="15">
        <f t="shared" si="124"/>
        <v>0</v>
      </c>
      <c r="AX484" s="183">
        <f t="shared" si="125"/>
        <v>0</v>
      </c>
      <c r="AY484" s="388"/>
      <c r="AZ484" s="388"/>
      <c r="BA484" s="388"/>
    </row>
    <row r="485" spans="1:53" x14ac:dyDescent="0.3">
      <c r="A485" s="71"/>
      <c r="B485" s="11" t="str">
        <f>IF(A485="","",VLOOKUP(A485,'II.Distribution of grant'!$A$6:$E$45,2,FALSE))</f>
        <v/>
      </c>
      <c r="C485" s="11" t="str">
        <f>IF(A485="","",VLOOKUP(A485,'II.Distribution of grant'!$A$6:$E$45,4,FALSE))</f>
        <v/>
      </c>
      <c r="D485" s="11" t="str">
        <f>IF(A485=""," ",VLOOKUP(C485,'Ceiling - Project impl.'!$A$1:$F$202,2,FALSE))</f>
        <v xml:space="preserve"> </v>
      </c>
      <c r="E485" s="6"/>
      <c r="F485" s="6"/>
      <c r="G485" s="6"/>
      <c r="H485" s="12" t="str">
        <f>IF(G485=""," ",VLOOKUP(C485,'Ceiling - Project impl.'!$A$1:$F$202,3,FALSE))</f>
        <v xml:space="preserve"> </v>
      </c>
      <c r="I485" s="13">
        <f t="shared" si="105"/>
        <v>0</v>
      </c>
      <c r="J485" s="14"/>
      <c r="K485" s="6"/>
      <c r="L485" s="12" t="str">
        <f>IF(K485=""," ",VLOOKUP(C485,'Ceiling - Project impl.'!$A$1:$F$202,4,FALSE))</f>
        <v xml:space="preserve"> </v>
      </c>
      <c r="M485" s="13">
        <f t="shared" si="106"/>
        <v>0</v>
      </c>
      <c r="N485" s="14"/>
      <c r="O485" s="6"/>
      <c r="P485" s="12" t="str">
        <f>IF(O485=""," ",VLOOKUP(C485,'Ceiling - Project impl.'!$A$1:$F$202,5,FALSE))</f>
        <v xml:space="preserve"> </v>
      </c>
      <c r="Q485" s="13">
        <f t="shared" si="107"/>
        <v>0</v>
      </c>
      <c r="R485" s="14"/>
      <c r="S485" s="6"/>
      <c r="T485" s="12" t="str">
        <f>IF(S485=""," ",VLOOKUP(C485,'Ceiling - Project impl.'!$A$1:$F$202,6,FALSE))</f>
        <v xml:space="preserve"> </v>
      </c>
      <c r="U485" s="13">
        <f t="shared" si="108"/>
        <v>0</v>
      </c>
      <c r="V485" s="136">
        <f t="shared" si="109"/>
        <v>0</v>
      </c>
      <c r="W485" s="15">
        <f t="shared" si="110"/>
        <v>0</v>
      </c>
      <c r="Y485" s="6">
        <f t="shared" si="111"/>
        <v>0</v>
      </c>
      <c r="Z485" s="163"/>
      <c r="AA485" s="12" t="str">
        <f>IF(G485=""," ",VLOOKUP(C485,'Ceiling - Project impl.'!$A$1:$F$202,3,FALSE))</f>
        <v xml:space="preserve"> </v>
      </c>
      <c r="AB485" s="13">
        <f t="shared" si="112"/>
        <v>0</v>
      </c>
      <c r="AC485" s="182">
        <f t="shared" si="113"/>
        <v>0</v>
      </c>
      <c r="AD485" s="14"/>
      <c r="AE485" s="6">
        <f t="shared" si="114"/>
        <v>0</v>
      </c>
      <c r="AF485" s="163"/>
      <c r="AG485" s="12" t="str">
        <f>IF(K485=""," ",VLOOKUP(C485,'Ceiling - Project impl.'!$A$1:$F$202,4,FALSE))</f>
        <v xml:space="preserve"> </v>
      </c>
      <c r="AH485" s="13">
        <f t="shared" si="115"/>
        <v>0</v>
      </c>
      <c r="AI485" s="182">
        <f t="shared" si="116"/>
        <v>0</v>
      </c>
      <c r="AJ485" s="14"/>
      <c r="AK485" s="6">
        <f t="shared" si="117"/>
        <v>0</v>
      </c>
      <c r="AL485" s="163"/>
      <c r="AM485" s="12" t="str">
        <f>IF(O485=""," ",VLOOKUP(C485,'Ceiling - Project impl.'!$A$1:$F$202,5,FALSE))</f>
        <v xml:space="preserve"> </v>
      </c>
      <c r="AN485" s="13">
        <f t="shared" si="118"/>
        <v>0</v>
      </c>
      <c r="AO485" s="182">
        <f t="shared" si="119"/>
        <v>0</v>
      </c>
      <c r="AP485" s="14"/>
      <c r="AQ485" s="6">
        <f t="shared" si="120"/>
        <v>0</v>
      </c>
      <c r="AR485" s="163"/>
      <c r="AS485" s="12" t="str">
        <f>IF(S485=""," ",VLOOKUP(C485,'Ceiling - Project impl.'!$A$1:$F$202,6,FALSE))</f>
        <v xml:space="preserve"> </v>
      </c>
      <c r="AT485" s="13">
        <f t="shared" si="121"/>
        <v>0</v>
      </c>
      <c r="AU485" s="182">
        <f t="shared" si="122"/>
        <v>0</v>
      </c>
      <c r="AV485" s="136">
        <f t="shared" si="123"/>
        <v>0</v>
      </c>
      <c r="AW485" s="15">
        <f t="shared" si="124"/>
        <v>0</v>
      </c>
      <c r="AX485" s="183">
        <f t="shared" si="125"/>
        <v>0</v>
      </c>
      <c r="AY485" s="388"/>
      <c r="AZ485" s="388"/>
      <c r="BA485" s="388"/>
    </row>
    <row r="486" spans="1:53" x14ac:dyDescent="0.3">
      <c r="A486" s="71"/>
      <c r="B486" s="11" t="str">
        <f>IF(A486="","",VLOOKUP(A486,'II.Distribution of grant'!$A$6:$E$45,2,FALSE))</f>
        <v/>
      </c>
      <c r="C486" s="11" t="str">
        <f>IF(A486="","",VLOOKUP(A486,'II.Distribution of grant'!$A$6:$E$45,4,FALSE))</f>
        <v/>
      </c>
      <c r="D486" s="11" t="str">
        <f>IF(A486=""," ",VLOOKUP(C486,'Ceiling - Project impl.'!$A$1:$F$202,2,FALSE))</f>
        <v xml:space="preserve"> </v>
      </c>
      <c r="E486" s="6"/>
      <c r="F486" s="6"/>
      <c r="G486" s="6"/>
      <c r="H486" s="12" t="str">
        <f>IF(G486=""," ",VLOOKUP(C486,'Ceiling - Project impl.'!$A$1:$F$202,3,FALSE))</f>
        <v xml:space="preserve"> </v>
      </c>
      <c r="I486" s="13">
        <f t="shared" si="105"/>
        <v>0</v>
      </c>
      <c r="J486" s="14"/>
      <c r="K486" s="6"/>
      <c r="L486" s="12" t="str">
        <f>IF(K486=""," ",VLOOKUP(C486,'Ceiling - Project impl.'!$A$1:$F$202,4,FALSE))</f>
        <v xml:space="preserve"> </v>
      </c>
      <c r="M486" s="13">
        <f t="shared" si="106"/>
        <v>0</v>
      </c>
      <c r="N486" s="14"/>
      <c r="O486" s="6"/>
      <c r="P486" s="12" t="str">
        <f>IF(O486=""," ",VLOOKUP(C486,'Ceiling - Project impl.'!$A$1:$F$202,5,FALSE))</f>
        <v xml:space="preserve"> </v>
      </c>
      <c r="Q486" s="13">
        <f t="shared" si="107"/>
        <v>0</v>
      </c>
      <c r="R486" s="14"/>
      <c r="S486" s="6"/>
      <c r="T486" s="12" t="str">
        <f>IF(S486=""," ",VLOOKUP(C486,'Ceiling - Project impl.'!$A$1:$F$202,6,FALSE))</f>
        <v xml:space="preserve"> </v>
      </c>
      <c r="U486" s="13">
        <f t="shared" si="108"/>
        <v>0</v>
      </c>
      <c r="V486" s="136">
        <f t="shared" si="109"/>
        <v>0</v>
      </c>
      <c r="W486" s="15">
        <f t="shared" si="110"/>
        <v>0</v>
      </c>
      <c r="Y486" s="6">
        <f t="shared" si="111"/>
        <v>0</v>
      </c>
      <c r="Z486" s="163"/>
      <c r="AA486" s="12" t="str">
        <f>IF(G486=""," ",VLOOKUP(C486,'Ceiling - Project impl.'!$A$1:$F$202,3,FALSE))</f>
        <v xml:space="preserve"> </v>
      </c>
      <c r="AB486" s="13">
        <f t="shared" si="112"/>
        <v>0</v>
      </c>
      <c r="AC486" s="182">
        <f t="shared" si="113"/>
        <v>0</v>
      </c>
      <c r="AD486" s="14"/>
      <c r="AE486" s="6">
        <f t="shared" si="114"/>
        <v>0</v>
      </c>
      <c r="AF486" s="163"/>
      <c r="AG486" s="12" t="str">
        <f>IF(K486=""," ",VLOOKUP(C486,'Ceiling - Project impl.'!$A$1:$F$202,4,FALSE))</f>
        <v xml:space="preserve"> </v>
      </c>
      <c r="AH486" s="13">
        <f t="shared" si="115"/>
        <v>0</v>
      </c>
      <c r="AI486" s="182">
        <f t="shared" si="116"/>
        <v>0</v>
      </c>
      <c r="AJ486" s="14"/>
      <c r="AK486" s="6">
        <f t="shared" si="117"/>
        <v>0</v>
      </c>
      <c r="AL486" s="163"/>
      <c r="AM486" s="12" t="str">
        <f>IF(O486=""," ",VLOOKUP(C486,'Ceiling - Project impl.'!$A$1:$F$202,5,FALSE))</f>
        <v xml:space="preserve"> </v>
      </c>
      <c r="AN486" s="13">
        <f t="shared" si="118"/>
        <v>0</v>
      </c>
      <c r="AO486" s="182">
        <f t="shared" si="119"/>
        <v>0</v>
      </c>
      <c r="AP486" s="14"/>
      <c r="AQ486" s="6">
        <f t="shared" si="120"/>
        <v>0</v>
      </c>
      <c r="AR486" s="163"/>
      <c r="AS486" s="12" t="str">
        <f>IF(S486=""," ",VLOOKUP(C486,'Ceiling - Project impl.'!$A$1:$F$202,6,FALSE))</f>
        <v xml:space="preserve"> </v>
      </c>
      <c r="AT486" s="13">
        <f t="shared" si="121"/>
        <v>0</v>
      </c>
      <c r="AU486" s="182">
        <f t="shared" si="122"/>
        <v>0</v>
      </c>
      <c r="AV486" s="136">
        <f t="shared" si="123"/>
        <v>0</v>
      </c>
      <c r="AW486" s="15">
        <f t="shared" si="124"/>
        <v>0</v>
      </c>
      <c r="AX486" s="183">
        <f t="shared" si="125"/>
        <v>0</v>
      </c>
      <c r="AY486" s="388"/>
      <c r="AZ486" s="388"/>
      <c r="BA486" s="388"/>
    </row>
    <row r="487" spans="1:53" x14ac:dyDescent="0.3">
      <c r="A487" s="71"/>
      <c r="B487" s="11" t="str">
        <f>IF(A487="","",VLOOKUP(A487,'II.Distribution of grant'!$A$6:$E$45,2,FALSE))</f>
        <v/>
      </c>
      <c r="C487" s="11" t="str">
        <f>IF(A487="","",VLOOKUP(A487,'II.Distribution of grant'!$A$6:$E$45,4,FALSE))</f>
        <v/>
      </c>
      <c r="D487" s="11" t="str">
        <f>IF(A487=""," ",VLOOKUP(C487,'Ceiling - Project impl.'!$A$1:$F$202,2,FALSE))</f>
        <v xml:space="preserve"> </v>
      </c>
      <c r="E487" s="6"/>
      <c r="F487" s="6"/>
      <c r="G487" s="6"/>
      <c r="H487" s="12" t="str">
        <f>IF(G487=""," ",VLOOKUP(C487,'Ceiling - Project impl.'!$A$1:$F$202,3,FALSE))</f>
        <v xml:space="preserve"> </v>
      </c>
      <c r="I487" s="13">
        <f t="shared" si="105"/>
        <v>0</v>
      </c>
      <c r="J487" s="14"/>
      <c r="K487" s="6"/>
      <c r="L487" s="12" t="str">
        <f>IF(K487=""," ",VLOOKUP(C487,'Ceiling - Project impl.'!$A$1:$F$202,4,FALSE))</f>
        <v xml:space="preserve"> </v>
      </c>
      <c r="M487" s="13">
        <f t="shared" si="106"/>
        <v>0</v>
      </c>
      <c r="N487" s="14"/>
      <c r="O487" s="6"/>
      <c r="P487" s="12" t="str">
        <f>IF(O487=""," ",VLOOKUP(C487,'Ceiling - Project impl.'!$A$1:$F$202,5,FALSE))</f>
        <v xml:space="preserve"> </v>
      </c>
      <c r="Q487" s="13">
        <f t="shared" si="107"/>
        <v>0</v>
      </c>
      <c r="R487" s="14"/>
      <c r="S487" s="6"/>
      <c r="T487" s="12" t="str">
        <f>IF(S487=""," ",VLOOKUP(C487,'Ceiling - Project impl.'!$A$1:$F$202,6,FALSE))</f>
        <v xml:space="preserve"> </v>
      </c>
      <c r="U487" s="13">
        <f t="shared" si="108"/>
        <v>0</v>
      </c>
      <c r="V487" s="136">
        <f t="shared" si="109"/>
        <v>0</v>
      </c>
      <c r="W487" s="15">
        <f t="shared" si="110"/>
        <v>0</v>
      </c>
      <c r="Y487" s="6">
        <f t="shared" si="111"/>
        <v>0</v>
      </c>
      <c r="Z487" s="163"/>
      <c r="AA487" s="12" t="str">
        <f>IF(G487=""," ",VLOOKUP(C487,'Ceiling - Project impl.'!$A$1:$F$202,3,FALSE))</f>
        <v xml:space="preserve"> </v>
      </c>
      <c r="AB487" s="13">
        <f t="shared" si="112"/>
        <v>0</v>
      </c>
      <c r="AC487" s="182">
        <f t="shared" si="113"/>
        <v>0</v>
      </c>
      <c r="AD487" s="14"/>
      <c r="AE487" s="6">
        <f t="shared" si="114"/>
        <v>0</v>
      </c>
      <c r="AF487" s="163"/>
      <c r="AG487" s="12" t="str">
        <f>IF(K487=""," ",VLOOKUP(C487,'Ceiling - Project impl.'!$A$1:$F$202,4,FALSE))</f>
        <v xml:space="preserve"> </v>
      </c>
      <c r="AH487" s="13">
        <f t="shared" si="115"/>
        <v>0</v>
      </c>
      <c r="AI487" s="182">
        <f t="shared" si="116"/>
        <v>0</v>
      </c>
      <c r="AJ487" s="14"/>
      <c r="AK487" s="6">
        <f t="shared" si="117"/>
        <v>0</v>
      </c>
      <c r="AL487" s="163"/>
      <c r="AM487" s="12" t="str">
        <f>IF(O487=""," ",VLOOKUP(C487,'Ceiling - Project impl.'!$A$1:$F$202,5,FALSE))</f>
        <v xml:space="preserve"> </v>
      </c>
      <c r="AN487" s="13">
        <f t="shared" si="118"/>
        <v>0</v>
      </c>
      <c r="AO487" s="182">
        <f t="shared" si="119"/>
        <v>0</v>
      </c>
      <c r="AP487" s="14"/>
      <c r="AQ487" s="6">
        <f t="shared" si="120"/>
        <v>0</v>
      </c>
      <c r="AR487" s="163"/>
      <c r="AS487" s="12" t="str">
        <f>IF(S487=""," ",VLOOKUP(C487,'Ceiling - Project impl.'!$A$1:$F$202,6,FALSE))</f>
        <v xml:space="preserve"> </v>
      </c>
      <c r="AT487" s="13">
        <f t="shared" si="121"/>
        <v>0</v>
      </c>
      <c r="AU487" s="182">
        <f t="shared" si="122"/>
        <v>0</v>
      </c>
      <c r="AV487" s="136">
        <f t="shared" si="123"/>
        <v>0</v>
      </c>
      <c r="AW487" s="15">
        <f t="shared" si="124"/>
        <v>0</v>
      </c>
      <c r="AX487" s="183">
        <f t="shared" si="125"/>
        <v>0</v>
      </c>
      <c r="AY487" s="388"/>
      <c r="AZ487" s="388"/>
      <c r="BA487" s="388"/>
    </row>
    <row r="488" spans="1:53" x14ac:dyDescent="0.3">
      <c r="A488" s="71"/>
      <c r="B488" s="11" t="str">
        <f>IF(A488="","",VLOOKUP(A488,'II.Distribution of grant'!$A$6:$E$45,2,FALSE))</f>
        <v/>
      </c>
      <c r="C488" s="11" t="str">
        <f>IF(A488="","",VLOOKUP(A488,'II.Distribution of grant'!$A$6:$E$45,4,FALSE))</f>
        <v/>
      </c>
      <c r="D488" s="11" t="str">
        <f>IF(A488=""," ",VLOOKUP(C488,'Ceiling - Project impl.'!$A$1:$F$202,2,FALSE))</f>
        <v xml:space="preserve"> </v>
      </c>
      <c r="E488" s="6"/>
      <c r="F488" s="6"/>
      <c r="G488" s="6"/>
      <c r="H488" s="12" t="str">
        <f>IF(G488=""," ",VLOOKUP(C488,'Ceiling - Project impl.'!$A$1:$F$202,3,FALSE))</f>
        <v xml:space="preserve"> </v>
      </c>
      <c r="I488" s="13">
        <f t="shared" si="105"/>
        <v>0</v>
      </c>
      <c r="J488" s="14"/>
      <c r="K488" s="6"/>
      <c r="L488" s="12" t="str">
        <f>IF(K488=""," ",VLOOKUP(C488,'Ceiling - Project impl.'!$A$1:$F$202,4,FALSE))</f>
        <v xml:space="preserve"> </v>
      </c>
      <c r="M488" s="13">
        <f t="shared" si="106"/>
        <v>0</v>
      </c>
      <c r="N488" s="14"/>
      <c r="O488" s="6"/>
      <c r="P488" s="12" t="str">
        <f>IF(O488=""," ",VLOOKUP(C488,'Ceiling - Project impl.'!$A$1:$F$202,5,FALSE))</f>
        <v xml:space="preserve"> </v>
      </c>
      <c r="Q488" s="13">
        <f t="shared" si="107"/>
        <v>0</v>
      </c>
      <c r="R488" s="14"/>
      <c r="S488" s="6"/>
      <c r="T488" s="12" t="str">
        <f>IF(S488=""," ",VLOOKUP(C488,'Ceiling - Project impl.'!$A$1:$F$202,6,FALSE))</f>
        <v xml:space="preserve"> </v>
      </c>
      <c r="U488" s="13">
        <f t="shared" si="108"/>
        <v>0</v>
      </c>
      <c r="V488" s="136">
        <f t="shared" si="109"/>
        <v>0</v>
      </c>
      <c r="W488" s="15">
        <f t="shared" si="110"/>
        <v>0</v>
      </c>
      <c r="Y488" s="6">
        <f t="shared" si="111"/>
        <v>0</v>
      </c>
      <c r="Z488" s="163"/>
      <c r="AA488" s="12" t="str">
        <f>IF(G488=""," ",VLOOKUP(C488,'Ceiling - Project impl.'!$A$1:$F$202,3,FALSE))</f>
        <v xml:space="preserve"> </v>
      </c>
      <c r="AB488" s="13">
        <f t="shared" si="112"/>
        <v>0</v>
      </c>
      <c r="AC488" s="182">
        <f t="shared" si="113"/>
        <v>0</v>
      </c>
      <c r="AD488" s="14"/>
      <c r="AE488" s="6">
        <f t="shared" si="114"/>
        <v>0</v>
      </c>
      <c r="AF488" s="163"/>
      <c r="AG488" s="12" t="str">
        <f>IF(K488=""," ",VLOOKUP(C488,'Ceiling - Project impl.'!$A$1:$F$202,4,FALSE))</f>
        <v xml:space="preserve"> </v>
      </c>
      <c r="AH488" s="13">
        <f t="shared" si="115"/>
        <v>0</v>
      </c>
      <c r="AI488" s="182">
        <f t="shared" si="116"/>
        <v>0</v>
      </c>
      <c r="AJ488" s="14"/>
      <c r="AK488" s="6">
        <f t="shared" si="117"/>
        <v>0</v>
      </c>
      <c r="AL488" s="163"/>
      <c r="AM488" s="12" t="str">
        <f>IF(O488=""," ",VLOOKUP(C488,'Ceiling - Project impl.'!$A$1:$F$202,5,FALSE))</f>
        <v xml:space="preserve"> </v>
      </c>
      <c r="AN488" s="13">
        <f t="shared" si="118"/>
        <v>0</v>
      </c>
      <c r="AO488" s="182">
        <f t="shared" si="119"/>
        <v>0</v>
      </c>
      <c r="AP488" s="14"/>
      <c r="AQ488" s="6">
        <f t="shared" si="120"/>
        <v>0</v>
      </c>
      <c r="AR488" s="163"/>
      <c r="AS488" s="12" t="str">
        <f>IF(S488=""," ",VLOOKUP(C488,'Ceiling - Project impl.'!$A$1:$F$202,6,FALSE))</f>
        <v xml:space="preserve"> </v>
      </c>
      <c r="AT488" s="13">
        <f t="shared" si="121"/>
        <v>0</v>
      </c>
      <c r="AU488" s="182">
        <f t="shared" si="122"/>
        <v>0</v>
      </c>
      <c r="AV488" s="136">
        <f t="shared" si="123"/>
        <v>0</v>
      </c>
      <c r="AW488" s="15">
        <f t="shared" si="124"/>
        <v>0</v>
      </c>
      <c r="AX488" s="183">
        <f t="shared" si="125"/>
        <v>0</v>
      </c>
      <c r="AY488" s="388"/>
      <c r="AZ488" s="388"/>
      <c r="BA488" s="388"/>
    </row>
    <row r="489" spans="1:53" x14ac:dyDescent="0.3">
      <c r="A489" s="71"/>
      <c r="B489" s="11" t="str">
        <f>IF(A489="","",VLOOKUP(A489,'II.Distribution of grant'!$A$6:$E$45,2,FALSE))</f>
        <v/>
      </c>
      <c r="C489" s="11" t="str">
        <f>IF(A489="","",VLOOKUP(A489,'II.Distribution of grant'!$A$6:$E$45,4,FALSE))</f>
        <v/>
      </c>
      <c r="D489" s="11" t="str">
        <f>IF(A489=""," ",VLOOKUP(C489,'Ceiling - Project impl.'!$A$1:$F$202,2,FALSE))</f>
        <v xml:space="preserve"> </v>
      </c>
      <c r="E489" s="6"/>
      <c r="F489" s="6"/>
      <c r="G489" s="6"/>
      <c r="H489" s="12" t="str">
        <f>IF(G489=""," ",VLOOKUP(C489,'Ceiling - Project impl.'!$A$1:$F$202,3,FALSE))</f>
        <v xml:space="preserve"> </v>
      </c>
      <c r="I489" s="13">
        <f t="shared" si="105"/>
        <v>0</v>
      </c>
      <c r="J489" s="14"/>
      <c r="K489" s="6"/>
      <c r="L489" s="12" t="str">
        <f>IF(K489=""," ",VLOOKUP(C489,'Ceiling - Project impl.'!$A$1:$F$202,4,FALSE))</f>
        <v xml:space="preserve"> </v>
      </c>
      <c r="M489" s="13">
        <f t="shared" si="106"/>
        <v>0</v>
      </c>
      <c r="N489" s="14"/>
      <c r="O489" s="6"/>
      <c r="P489" s="12" t="str">
        <f>IF(O489=""," ",VLOOKUP(C489,'Ceiling - Project impl.'!$A$1:$F$202,5,FALSE))</f>
        <v xml:space="preserve"> </v>
      </c>
      <c r="Q489" s="13">
        <f t="shared" si="107"/>
        <v>0</v>
      </c>
      <c r="R489" s="14"/>
      <c r="S489" s="6"/>
      <c r="T489" s="12" t="str">
        <f>IF(S489=""," ",VLOOKUP(C489,'Ceiling - Project impl.'!$A$1:$F$202,6,FALSE))</f>
        <v xml:space="preserve"> </v>
      </c>
      <c r="U489" s="13">
        <f t="shared" si="108"/>
        <v>0</v>
      </c>
      <c r="V489" s="136">
        <f t="shared" si="109"/>
        <v>0</v>
      </c>
      <c r="W489" s="15">
        <f t="shared" si="110"/>
        <v>0</v>
      </c>
      <c r="Y489" s="6">
        <f t="shared" si="111"/>
        <v>0</v>
      </c>
      <c r="Z489" s="163"/>
      <c r="AA489" s="12" t="str">
        <f>IF(G489=""," ",VLOOKUP(C489,'Ceiling - Project impl.'!$A$1:$F$202,3,FALSE))</f>
        <v xml:space="preserve"> </v>
      </c>
      <c r="AB489" s="13">
        <f t="shared" si="112"/>
        <v>0</v>
      </c>
      <c r="AC489" s="182">
        <f t="shared" si="113"/>
        <v>0</v>
      </c>
      <c r="AD489" s="14"/>
      <c r="AE489" s="6">
        <f t="shared" si="114"/>
        <v>0</v>
      </c>
      <c r="AF489" s="163"/>
      <c r="AG489" s="12" t="str">
        <f>IF(K489=""," ",VLOOKUP(C489,'Ceiling - Project impl.'!$A$1:$F$202,4,FALSE))</f>
        <v xml:space="preserve"> </v>
      </c>
      <c r="AH489" s="13">
        <f t="shared" si="115"/>
        <v>0</v>
      </c>
      <c r="AI489" s="182">
        <f t="shared" si="116"/>
        <v>0</v>
      </c>
      <c r="AJ489" s="14"/>
      <c r="AK489" s="6">
        <f t="shared" si="117"/>
        <v>0</v>
      </c>
      <c r="AL489" s="163"/>
      <c r="AM489" s="12" t="str">
        <f>IF(O489=""," ",VLOOKUP(C489,'Ceiling - Project impl.'!$A$1:$F$202,5,FALSE))</f>
        <v xml:space="preserve"> </v>
      </c>
      <c r="AN489" s="13">
        <f t="shared" si="118"/>
        <v>0</v>
      </c>
      <c r="AO489" s="182">
        <f t="shared" si="119"/>
        <v>0</v>
      </c>
      <c r="AP489" s="14"/>
      <c r="AQ489" s="6">
        <f t="shared" si="120"/>
        <v>0</v>
      </c>
      <c r="AR489" s="163"/>
      <c r="AS489" s="12" t="str">
        <f>IF(S489=""," ",VLOOKUP(C489,'Ceiling - Project impl.'!$A$1:$F$202,6,FALSE))</f>
        <v xml:space="preserve"> </v>
      </c>
      <c r="AT489" s="13">
        <f t="shared" si="121"/>
        <v>0</v>
      </c>
      <c r="AU489" s="182">
        <f t="shared" si="122"/>
        <v>0</v>
      </c>
      <c r="AV489" s="136">
        <f t="shared" si="123"/>
        <v>0</v>
      </c>
      <c r="AW489" s="15">
        <f t="shared" si="124"/>
        <v>0</v>
      </c>
      <c r="AX489" s="183">
        <f t="shared" si="125"/>
        <v>0</v>
      </c>
      <c r="AY489" s="388"/>
      <c r="AZ489" s="388"/>
      <c r="BA489" s="388"/>
    </row>
    <row r="490" spans="1:53" x14ac:dyDescent="0.3">
      <c r="A490" s="71"/>
      <c r="B490" s="11" t="str">
        <f>IF(A490="","",VLOOKUP(A490,'II.Distribution of grant'!$A$6:$E$45,2,FALSE))</f>
        <v/>
      </c>
      <c r="C490" s="11" t="str">
        <f>IF(A490="","",VLOOKUP(A490,'II.Distribution of grant'!$A$6:$E$45,4,FALSE))</f>
        <v/>
      </c>
      <c r="D490" s="11" t="str">
        <f>IF(A490=""," ",VLOOKUP(C490,'Ceiling - Project impl.'!$A$1:$F$202,2,FALSE))</f>
        <v xml:space="preserve"> </v>
      </c>
      <c r="E490" s="6"/>
      <c r="F490" s="6"/>
      <c r="G490" s="6"/>
      <c r="H490" s="12" t="str">
        <f>IF(G490=""," ",VLOOKUP(C490,'Ceiling - Project impl.'!$A$1:$F$202,3,FALSE))</f>
        <v xml:space="preserve"> </v>
      </c>
      <c r="I490" s="13">
        <f t="shared" si="105"/>
        <v>0</v>
      </c>
      <c r="J490" s="14"/>
      <c r="K490" s="6"/>
      <c r="L490" s="12" t="str">
        <f>IF(K490=""," ",VLOOKUP(C490,'Ceiling - Project impl.'!$A$1:$F$202,4,FALSE))</f>
        <v xml:space="preserve"> </v>
      </c>
      <c r="M490" s="13">
        <f t="shared" si="106"/>
        <v>0</v>
      </c>
      <c r="N490" s="14"/>
      <c r="O490" s="6"/>
      <c r="P490" s="12" t="str">
        <f>IF(O490=""," ",VLOOKUP(C490,'Ceiling - Project impl.'!$A$1:$F$202,5,FALSE))</f>
        <v xml:space="preserve"> </v>
      </c>
      <c r="Q490" s="13">
        <f t="shared" si="107"/>
        <v>0</v>
      </c>
      <c r="R490" s="14"/>
      <c r="S490" s="6"/>
      <c r="T490" s="12" t="str">
        <f>IF(S490=""," ",VLOOKUP(C490,'Ceiling - Project impl.'!$A$1:$F$202,6,FALSE))</f>
        <v xml:space="preserve"> </v>
      </c>
      <c r="U490" s="13">
        <f t="shared" si="108"/>
        <v>0</v>
      </c>
      <c r="V490" s="136">
        <f t="shared" si="109"/>
        <v>0</v>
      </c>
      <c r="W490" s="15">
        <f t="shared" si="110"/>
        <v>0</v>
      </c>
      <c r="Y490" s="6">
        <f t="shared" si="111"/>
        <v>0</v>
      </c>
      <c r="Z490" s="163"/>
      <c r="AA490" s="12" t="str">
        <f>IF(G490=""," ",VLOOKUP(C490,'Ceiling - Project impl.'!$A$1:$F$202,3,FALSE))</f>
        <v xml:space="preserve"> </v>
      </c>
      <c r="AB490" s="13">
        <f t="shared" si="112"/>
        <v>0</v>
      </c>
      <c r="AC490" s="182">
        <f t="shared" si="113"/>
        <v>0</v>
      </c>
      <c r="AD490" s="14"/>
      <c r="AE490" s="6">
        <f t="shared" si="114"/>
        <v>0</v>
      </c>
      <c r="AF490" s="163"/>
      <c r="AG490" s="12" t="str">
        <f>IF(K490=""," ",VLOOKUP(C490,'Ceiling - Project impl.'!$A$1:$F$202,4,FALSE))</f>
        <v xml:space="preserve"> </v>
      </c>
      <c r="AH490" s="13">
        <f t="shared" si="115"/>
        <v>0</v>
      </c>
      <c r="AI490" s="182">
        <f t="shared" si="116"/>
        <v>0</v>
      </c>
      <c r="AJ490" s="14"/>
      <c r="AK490" s="6">
        <f t="shared" si="117"/>
        <v>0</v>
      </c>
      <c r="AL490" s="163"/>
      <c r="AM490" s="12" t="str">
        <f>IF(O490=""," ",VLOOKUP(C490,'Ceiling - Project impl.'!$A$1:$F$202,5,FALSE))</f>
        <v xml:space="preserve"> </v>
      </c>
      <c r="AN490" s="13">
        <f t="shared" si="118"/>
        <v>0</v>
      </c>
      <c r="AO490" s="182">
        <f t="shared" si="119"/>
        <v>0</v>
      </c>
      <c r="AP490" s="14"/>
      <c r="AQ490" s="6">
        <f t="shared" si="120"/>
        <v>0</v>
      </c>
      <c r="AR490" s="163"/>
      <c r="AS490" s="12" t="str">
        <f>IF(S490=""," ",VLOOKUP(C490,'Ceiling - Project impl.'!$A$1:$F$202,6,FALSE))</f>
        <v xml:space="preserve"> </v>
      </c>
      <c r="AT490" s="13">
        <f t="shared" si="121"/>
        <v>0</v>
      </c>
      <c r="AU490" s="182">
        <f t="shared" si="122"/>
        <v>0</v>
      </c>
      <c r="AV490" s="136">
        <f t="shared" si="123"/>
        <v>0</v>
      </c>
      <c r="AW490" s="15">
        <f t="shared" si="124"/>
        <v>0</v>
      </c>
      <c r="AX490" s="183">
        <f t="shared" si="125"/>
        <v>0</v>
      </c>
      <c r="AY490" s="388"/>
      <c r="AZ490" s="388"/>
      <c r="BA490" s="388"/>
    </row>
    <row r="491" spans="1:53" x14ac:dyDescent="0.3">
      <c r="A491" s="71"/>
      <c r="B491" s="11" t="str">
        <f>IF(A491="","",VLOOKUP(A491,'II.Distribution of grant'!$A$6:$E$45,2,FALSE))</f>
        <v/>
      </c>
      <c r="C491" s="11" t="str">
        <f>IF(A491="","",VLOOKUP(A491,'II.Distribution of grant'!$A$6:$E$45,4,FALSE))</f>
        <v/>
      </c>
      <c r="D491" s="11" t="str">
        <f>IF(A491=""," ",VLOOKUP(C491,'Ceiling - Project impl.'!$A$1:$F$202,2,FALSE))</f>
        <v xml:space="preserve"> </v>
      </c>
      <c r="E491" s="6"/>
      <c r="F491" s="6"/>
      <c r="G491" s="6"/>
      <c r="H491" s="12" t="str">
        <f>IF(G491=""," ",VLOOKUP(C491,'Ceiling - Project impl.'!$A$1:$F$202,3,FALSE))</f>
        <v xml:space="preserve"> </v>
      </c>
      <c r="I491" s="13">
        <f t="shared" si="105"/>
        <v>0</v>
      </c>
      <c r="J491" s="14"/>
      <c r="K491" s="6"/>
      <c r="L491" s="12" t="str">
        <f>IF(K491=""," ",VLOOKUP(C491,'Ceiling - Project impl.'!$A$1:$F$202,4,FALSE))</f>
        <v xml:space="preserve"> </v>
      </c>
      <c r="M491" s="13">
        <f t="shared" si="106"/>
        <v>0</v>
      </c>
      <c r="N491" s="14"/>
      <c r="O491" s="6"/>
      <c r="P491" s="12" t="str">
        <f>IF(O491=""," ",VLOOKUP(C491,'Ceiling - Project impl.'!$A$1:$F$202,5,FALSE))</f>
        <v xml:space="preserve"> </v>
      </c>
      <c r="Q491" s="13">
        <f t="shared" si="107"/>
        <v>0</v>
      </c>
      <c r="R491" s="14"/>
      <c r="S491" s="6"/>
      <c r="T491" s="12" t="str">
        <f>IF(S491=""," ",VLOOKUP(C491,'Ceiling - Project impl.'!$A$1:$F$202,6,FALSE))</f>
        <v xml:space="preserve"> </v>
      </c>
      <c r="U491" s="13">
        <f t="shared" si="108"/>
        <v>0</v>
      </c>
      <c r="V491" s="136">
        <f t="shared" si="109"/>
        <v>0</v>
      </c>
      <c r="W491" s="15">
        <f t="shared" si="110"/>
        <v>0</v>
      </c>
      <c r="Y491" s="6">
        <f t="shared" si="111"/>
        <v>0</v>
      </c>
      <c r="Z491" s="163"/>
      <c r="AA491" s="12" t="str">
        <f>IF(G491=""," ",VLOOKUP(C491,'Ceiling - Project impl.'!$A$1:$F$202,3,FALSE))</f>
        <v xml:space="preserve"> </v>
      </c>
      <c r="AB491" s="13">
        <f t="shared" si="112"/>
        <v>0</v>
      </c>
      <c r="AC491" s="182">
        <f t="shared" si="113"/>
        <v>0</v>
      </c>
      <c r="AD491" s="14"/>
      <c r="AE491" s="6">
        <f t="shared" si="114"/>
        <v>0</v>
      </c>
      <c r="AF491" s="163"/>
      <c r="AG491" s="12" t="str">
        <f>IF(K491=""," ",VLOOKUP(C491,'Ceiling - Project impl.'!$A$1:$F$202,4,FALSE))</f>
        <v xml:space="preserve"> </v>
      </c>
      <c r="AH491" s="13">
        <f t="shared" si="115"/>
        <v>0</v>
      </c>
      <c r="AI491" s="182">
        <f t="shared" si="116"/>
        <v>0</v>
      </c>
      <c r="AJ491" s="14"/>
      <c r="AK491" s="6">
        <f t="shared" si="117"/>
        <v>0</v>
      </c>
      <c r="AL491" s="163"/>
      <c r="AM491" s="12" t="str">
        <f>IF(O491=""," ",VLOOKUP(C491,'Ceiling - Project impl.'!$A$1:$F$202,5,FALSE))</f>
        <v xml:space="preserve"> </v>
      </c>
      <c r="AN491" s="13">
        <f t="shared" si="118"/>
        <v>0</v>
      </c>
      <c r="AO491" s="182">
        <f t="shared" si="119"/>
        <v>0</v>
      </c>
      <c r="AP491" s="14"/>
      <c r="AQ491" s="6">
        <f t="shared" si="120"/>
        <v>0</v>
      </c>
      <c r="AR491" s="163"/>
      <c r="AS491" s="12" t="str">
        <f>IF(S491=""," ",VLOOKUP(C491,'Ceiling - Project impl.'!$A$1:$F$202,6,FALSE))</f>
        <v xml:space="preserve"> </v>
      </c>
      <c r="AT491" s="13">
        <f t="shared" si="121"/>
        <v>0</v>
      </c>
      <c r="AU491" s="182">
        <f t="shared" si="122"/>
        <v>0</v>
      </c>
      <c r="AV491" s="136">
        <f t="shared" si="123"/>
        <v>0</v>
      </c>
      <c r="AW491" s="15">
        <f t="shared" si="124"/>
        <v>0</v>
      </c>
      <c r="AX491" s="183">
        <f t="shared" si="125"/>
        <v>0</v>
      </c>
      <c r="AY491" s="388"/>
      <c r="AZ491" s="388"/>
      <c r="BA491" s="388"/>
    </row>
    <row r="492" spans="1:53" x14ac:dyDescent="0.3">
      <c r="A492" s="71"/>
      <c r="B492" s="11" t="str">
        <f>IF(A492="","",VLOOKUP(A492,'II.Distribution of grant'!$A$6:$E$45,2,FALSE))</f>
        <v/>
      </c>
      <c r="C492" s="11" t="str">
        <f>IF(A492="","",VLOOKUP(A492,'II.Distribution of grant'!$A$6:$E$45,4,FALSE))</f>
        <v/>
      </c>
      <c r="D492" s="11" t="str">
        <f>IF(A492=""," ",VLOOKUP(C492,'Ceiling - Project impl.'!$A$1:$F$202,2,FALSE))</f>
        <v xml:space="preserve"> </v>
      </c>
      <c r="E492" s="6"/>
      <c r="F492" s="6"/>
      <c r="G492" s="6"/>
      <c r="H492" s="12" t="str">
        <f>IF(G492=""," ",VLOOKUP(C492,'Ceiling - Project impl.'!$A$1:$F$202,3,FALSE))</f>
        <v xml:space="preserve"> </v>
      </c>
      <c r="I492" s="13">
        <f t="shared" si="105"/>
        <v>0</v>
      </c>
      <c r="J492" s="14"/>
      <c r="K492" s="6"/>
      <c r="L492" s="12" t="str">
        <f>IF(K492=""," ",VLOOKUP(C492,'Ceiling - Project impl.'!$A$1:$F$202,4,FALSE))</f>
        <v xml:space="preserve"> </v>
      </c>
      <c r="M492" s="13">
        <f t="shared" si="106"/>
        <v>0</v>
      </c>
      <c r="N492" s="14"/>
      <c r="O492" s="6"/>
      <c r="P492" s="12" t="str">
        <f>IF(O492=""," ",VLOOKUP(C492,'Ceiling - Project impl.'!$A$1:$F$202,5,FALSE))</f>
        <v xml:space="preserve"> </v>
      </c>
      <c r="Q492" s="13">
        <f t="shared" si="107"/>
        <v>0</v>
      </c>
      <c r="R492" s="14"/>
      <c r="S492" s="6"/>
      <c r="T492" s="12" t="str">
        <f>IF(S492=""," ",VLOOKUP(C492,'Ceiling - Project impl.'!$A$1:$F$202,6,FALSE))</f>
        <v xml:space="preserve"> </v>
      </c>
      <c r="U492" s="13">
        <f t="shared" si="108"/>
        <v>0</v>
      </c>
      <c r="V492" s="136">
        <f t="shared" si="109"/>
        <v>0</v>
      </c>
      <c r="W492" s="15">
        <f t="shared" si="110"/>
        <v>0</v>
      </c>
      <c r="Y492" s="6">
        <f t="shared" si="111"/>
        <v>0</v>
      </c>
      <c r="Z492" s="163"/>
      <c r="AA492" s="12" t="str">
        <f>IF(G492=""," ",VLOOKUP(C492,'Ceiling - Project impl.'!$A$1:$F$202,3,FALSE))</f>
        <v xml:space="preserve"> </v>
      </c>
      <c r="AB492" s="13">
        <f t="shared" si="112"/>
        <v>0</v>
      </c>
      <c r="AC492" s="182">
        <f t="shared" si="113"/>
        <v>0</v>
      </c>
      <c r="AD492" s="14"/>
      <c r="AE492" s="6">
        <f t="shared" si="114"/>
        <v>0</v>
      </c>
      <c r="AF492" s="163"/>
      <c r="AG492" s="12" t="str">
        <f>IF(K492=""," ",VLOOKUP(C492,'Ceiling - Project impl.'!$A$1:$F$202,4,FALSE))</f>
        <v xml:space="preserve"> </v>
      </c>
      <c r="AH492" s="13">
        <f t="shared" si="115"/>
        <v>0</v>
      </c>
      <c r="AI492" s="182">
        <f t="shared" si="116"/>
        <v>0</v>
      </c>
      <c r="AJ492" s="14"/>
      <c r="AK492" s="6">
        <f t="shared" si="117"/>
        <v>0</v>
      </c>
      <c r="AL492" s="163"/>
      <c r="AM492" s="12" t="str">
        <f>IF(O492=""," ",VLOOKUP(C492,'Ceiling - Project impl.'!$A$1:$F$202,5,FALSE))</f>
        <v xml:space="preserve"> </v>
      </c>
      <c r="AN492" s="13">
        <f t="shared" si="118"/>
        <v>0</v>
      </c>
      <c r="AO492" s="182">
        <f t="shared" si="119"/>
        <v>0</v>
      </c>
      <c r="AP492" s="14"/>
      <c r="AQ492" s="6">
        <f t="shared" si="120"/>
        <v>0</v>
      </c>
      <c r="AR492" s="163"/>
      <c r="AS492" s="12" t="str">
        <f>IF(S492=""," ",VLOOKUP(C492,'Ceiling - Project impl.'!$A$1:$F$202,6,FALSE))</f>
        <v xml:space="preserve"> </v>
      </c>
      <c r="AT492" s="13">
        <f t="shared" si="121"/>
        <v>0</v>
      </c>
      <c r="AU492" s="182">
        <f t="shared" si="122"/>
        <v>0</v>
      </c>
      <c r="AV492" s="136">
        <f t="shared" si="123"/>
        <v>0</v>
      </c>
      <c r="AW492" s="15">
        <f t="shared" si="124"/>
        <v>0</v>
      </c>
      <c r="AX492" s="183">
        <f t="shared" si="125"/>
        <v>0</v>
      </c>
      <c r="AY492" s="388"/>
      <c r="AZ492" s="388"/>
      <c r="BA492" s="388"/>
    </row>
    <row r="493" spans="1:53" x14ac:dyDescent="0.3">
      <c r="A493" s="71"/>
      <c r="B493" s="11" t="str">
        <f>IF(A493="","",VLOOKUP(A493,'II.Distribution of grant'!$A$6:$E$45,2,FALSE))</f>
        <v/>
      </c>
      <c r="C493" s="11" t="str">
        <f>IF(A493="","",VLOOKUP(A493,'II.Distribution of grant'!$A$6:$E$45,4,FALSE))</f>
        <v/>
      </c>
      <c r="D493" s="11" t="str">
        <f>IF(A493=""," ",VLOOKUP(C493,'Ceiling - Project impl.'!$A$1:$F$202,2,FALSE))</f>
        <v xml:space="preserve"> </v>
      </c>
      <c r="E493" s="6"/>
      <c r="F493" s="6"/>
      <c r="G493" s="6"/>
      <c r="H493" s="12" t="str">
        <f>IF(G493=""," ",VLOOKUP(C493,'Ceiling - Project impl.'!$A$1:$F$202,3,FALSE))</f>
        <v xml:space="preserve"> </v>
      </c>
      <c r="I493" s="13">
        <f t="shared" si="105"/>
        <v>0</v>
      </c>
      <c r="J493" s="14"/>
      <c r="K493" s="6"/>
      <c r="L493" s="12" t="str">
        <f>IF(K493=""," ",VLOOKUP(C493,'Ceiling - Project impl.'!$A$1:$F$202,4,FALSE))</f>
        <v xml:space="preserve"> </v>
      </c>
      <c r="M493" s="13">
        <f t="shared" si="106"/>
        <v>0</v>
      </c>
      <c r="N493" s="14"/>
      <c r="O493" s="6"/>
      <c r="P493" s="12" t="str">
        <f>IF(O493=""," ",VLOOKUP(C493,'Ceiling - Project impl.'!$A$1:$F$202,5,FALSE))</f>
        <v xml:space="preserve"> </v>
      </c>
      <c r="Q493" s="13">
        <f t="shared" si="107"/>
        <v>0</v>
      </c>
      <c r="R493" s="14"/>
      <c r="S493" s="6"/>
      <c r="T493" s="12" t="str">
        <f>IF(S493=""," ",VLOOKUP(C493,'Ceiling - Project impl.'!$A$1:$F$202,6,FALSE))</f>
        <v xml:space="preserve"> </v>
      </c>
      <c r="U493" s="13">
        <f t="shared" si="108"/>
        <v>0</v>
      </c>
      <c r="V493" s="136">
        <f t="shared" si="109"/>
        <v>0</v>
      </c>
      <c r="W493" s="15">
        <f t="shared" si="110"/>
        <v>0</v>
      </c>
      <c r="Y493" s="6">
        <f t="shared" si="111"/>
        <v>0</v>
      </c>
      <c r="Z493" s="163"/>
      <c r="AA493" s="12" t="str">
        <f>IF(G493=""," ",VLOOKUP(C493,'Ceiling - Project impl.'!$A$1:$F$202,3,FALSE))</f>
        <v xml:space="preserve"> </v>
      </c>
      <c r="AB493" s="13">
        <f t="shared" si="112"/>
        <v>0</v>
      </c>
      <c r="AC493" s="182">
        <f t="shared" si="113"/>
        <v>0</v>
      </c>
      <c r="AD493" s="14"/>
      <c r="AE493" s="6">
        <f t="shared" si="114"/>
        <v>0</v>
      </c>
      <c r="AF493" s="163"/>
      <c r="AG493" s="12" t="str">
        <f>IF(K493=""," ",VLOOKUP(C493,'Ceiling - Project impl.'!$A$1:$F$202,4,FALSE))</f>
        <v xml:space="preserve"> </v>
      </c>
      <c r="AH493" s="13">
        <f t="shared" si="115"/>
        <v>0</v>
      </c>
      <c r="AI493" s="182">
        <f t="shared" si="116"/>
        <v>0</v>
      </c>
      <c r="AJ493" s="14"/>
      <c r="AK493" s="6">
        <f t="shared" si="117"/>
        <v>0</v>
      </c>
      <c r="AL493" s="163"/>
      <c r="AM493" s="12" t="str">
        <f>IF(O493=""," ",VLOOKUP(C493,'Ceiling - Project impl.'!$A$1:$F$202,5,FALSE))</f>
        <v xml:space="preserve"> </v>
      </c>
      <c r="AN493" s="13">
        <f t="shared" si="118"/>
        <v>0</v>
      </c>
      <c r="AO493" s="182">
        <f t="shared" si="119"/>
        <v>0</v>
      </c>
      <c r="AP493" s="14"/>
      <c r="AQ493" s="6">
        <f t="shared" si="120"/>
        <v>0</v>
      </c>
      <c r="AR493" s="163"/>
      <c r="AS493" s="12" t="str">
        <f>IF(S493=""," ",VLOOKUP(C493,'Ceiling - Project impl.'!$A$1:$F$202,6,FALSE))</f>
        <v xml:space="preserve"> </v>
      </c>
      <c r="AT493" s="13">
        <f t="shared" si="121"/>
        <v>0</v>
      </c>
      <c r="AU493" s="182">
        <f t="shared" si="122"/>
        <v>0</v>
      </c>
      <c r="AV493" s="136">
        <f t="shared" si="123"/>
        <v>0</v>
      </c>
      <c r="AW493" s="15">
        <f t="shared" si="124"/>
        <v>0</v>
      </c>
      <c r="AX493" s="183">
        <f t="shared" si="125"/>
        <v>0</v>
      </c>
      <c r="AY493" s="388"/>
      <c r="AZ493" s="388"/>
      <c r="BA493" s="388"/>
    </row>
    <row r="494" spans="1:53" x14ac:dyDescent="0.3">
      <c r="A494" s="71"/>
      <c r="B494" s="11" t="str">
        <f>IF(A494="","",VLOOKUP(A494,'II.Distribution of grant'!$A$6:$E$45,2,FALSE))</f>
        <v/>
      </c>
      <c r="C494" s="11" t="str">
        <f>IF(A494="","",VLOOKUP(A494,'II.Distribution of grant'!$A$6:$E$45,4,FALSE))</f>
        <v/>
      </c>
      <c r="D494" s="11" t="str">
        <f>IF(A494=""," ",VLOOKUP(C494,'Ceiling - Project impl.'!$A$1:$F$202,2,FALSE))</f>
        <v xml:space="preserve"> </v>
      </c>
      <c r="E494" s="6"/>
      <c r="F494" s="6"/>
      <c r="G494" s="6"/>
      <c r="H494" s="12" t="str">
        <f>IF(G494=""," ",VLOOKUP(C494,'Ceiling - Project impl.'!$A$1:$F$202,3,FALSE))</f>
        <v xml:space="preserve"> </v>
      </c>
      <c r="I494" s="13">
        <f t="shared" si="105"/>
        <v>0</v>
      </c>
      <c r="J494" s="14"/>
      <c r="K494" s="6"/>
      <c r="L494" s="12" t="str">
        <f>IF(K494=""," ",VLOOKUP(C494,'Ceiling - Project impl.'!$A$1:$F$202,4,FALSE))</f>
        <v xml:space="preserve"> </v>
      </c>
      <c r="M494" s="13">
        <f t="shared" si="106"/>
        <v>0</v>
      </c>
      <c r="N494" s="14"/>
      <c r="O494" s="6"/>
      <c r="P494" s="12" t="str">
        <f>IF(O494=""," ",VLOOKUP(C494,'Ceiling - Project impl.'!$A$1:$F$202,5,FALSE))</f>
        <v xml:space="preserve"> </v>
      </c>
      <c r="Q494" s="13">
        <f t="shared" si="107"/>
        <v>0</v>
      </c>
      <c r="R494" s="14"/>
      <c r="S494" s="6"/>
      <c r="T494" s="12" t="str">
        <f>IF(S494=""," ",VLOOKUP(C494,'Ceiling - Project impl.'!$A$1:$F$202,6,FALSE))</f>
        <v xml:space="preserve"> </v>
      </c>
      <c r="U494" s="13">
        <f t="shared" si="108"/>
        <v>0</v>
      </c>
      <c r="V494" s="136">
        <f t="shared" si="109"/>
        <v>0</v>
      </c>
      <c r="W494" s="15">
        <f t="shared" si="110"/>
        <v>0</v>
      </c>
      <c r="Y494" s="6">
        <f t="shared" si="111"/>
        <v>0</v>
      </c>
      <c r="Z494" s="163"/>
      <c r="AA494" s="12" t="str">
        <f>IF(G494=""," ",VLOOKUP(C494,'Ceiling - Project impl.'!$A$1:$F$202,3,FALSE))</f>
        <v xml:space="preserve"> </v>
      </c>
      <c r="AB494" s="13">
        <f t="shared" si="112"/>
        <v>0</v>
      </c>
      <c r="AC494" s="182">
        <f t="shared" si="113"/>
        <v>0</v>
      </c>
      <c r="AD494" s="14"/>
      <c r="AE494" s="6">
        <f t="shared" si="114"/>
        <v>0</v>
      </c>
      <c r="AF494" s="163"/>
      <c r="AG494" s="12" t="str">
        <f>IF(K494=""," ",VLOOKUP(C494,'Ceiling - Project impl.'!$A$1:$F$202,4,FALSE))</f>
        <v xml:space="preserve"> </v>
      </c>
      <c r="AH494" s="13">
        <f t="shared" si="115"/>
        <v>0</v>
      </c>
      <c r="AI494" s="182">
        <f t="shared" si="116"/>
        <v>0</v>
      </c>
      <c r="AJ494" s="14"/>
      <c r="AK494" s="6">
        <f t="shared" si="117"/>
        <v>0</v>
      </c>
      <c r="AL494" s="163"/>
      <c r="AM494" s="12" t="str">
        <f>IF(O494=""," ",VLOOKUP(C494,'Ceiling - Project impl.'!$A$1:$F$202,5,FALSE))</f>
        <v xml:space="preserve"> </v>
      </c>
      <c r="AN494" s="13">
        <f t="shared" si="118"/>
        <v>0</v>
      </c>
      <c r="AO494" s="182">
        <f t="shared" si="119"/>
        <v>0</v>
      </c>
      <c r="AP494" s="14"/>
      <c r="AQ494" s="6">
        <f t="shared" si="120"/>
        <v>0</v>
      </c>
      <c r="AR494" s="163"/>
      <c r="AS494" s="12" t="str">
        <f>IF(S494=""," ",VLOOKUP(C494,'Ceiling - Project impl.'!$A$1:$F$202,6,FALSE))</f>
        <v xml:space="preserve"> </v>
      </c>
      <c r="AT494" s="13">
        <f t="shared" si="121"/>
        <v>0</v>
      </c>
      <c r="AU494" s="182">
        <f t="shared" si="122"/>
        <v>0</v>
      </c>
      <c r="AV494" s="136">
        <f t="shared" si="123"/>
        <v>0</v>
      </c>
      <c r="AW494" s="15">
        <f t="shared" si="124"/>
        <v>0</v>
      </c>
      <c r="AX494" s="183">
        <f t="shared" si="125"/>
        <v>0</v>
      </c>
      <c r="AY494" s="388"/>
      <c r="AZ494" s="388"/>
      <c r="BA494" s="388"/>
    </row>
    <row r="495" spans="1:53" x14ac:dyDescent="0.3">
      <c r="A495" s="71"/>
      <c r="B495" s="11" t="str">
        <f>IF(A495="","",VLOOKUP(A495,'II.Distribution of grant'!$A$6:$E$45,2,FALSE))</f>
        <v/>
      </c>
      <c r="C495" s="11" t="str">
        <f>IF(A495="","",VLOOKUP(A495,'II.Distribution of grant'!$A$6:$E$45,4,FALSE))</f>
        <v/>
      </c>
      <c r="D495" s="11" t="str">
        <f>IF(A495=""," ",VLOOKUP(C495,'Ceiling - Project impl.'!$A$1:$F$202,2,FALSE))</f>
        <v xml:space="preserve"> </v>
      </c>
      <c r="E495" s="6"/>
      <c r="F495" s="6"/>
      <c r="G495" s="6"/>
      <c r="H495" s="12" t="str">
        <f>IF(G495=""," ",VLOOKUP(C495,'Ceiling - Project impl.'!$A$1:$F$202,3,FALSE))</f>
        <v xml:space="preserve"> </v>
      </c>
      <c r="I495" s="13">
        <f t="shared" si="105"/>
        <v>0</v>
      </c>
      <c r="J495" s="14"/>
      <c r="K495" s="6"/>
      <c r="L495" s="12" t="str">
        <f>IF(K495=""," ",VLOOKUP(C495,'Ceiling - Project impl.'!$A$1:$F$202,4,FALSE))</f>
        <v xml:space="preserve"> </v>
      </c>
      <c r="M495" s="13">
        <f t="shared" si="106"/>
        <v>0</v>
      </c>
      <c r="N495" s="14"/>
      <c r="O495" s="6"/>
      <c r="P495" s="12" t="str">
        <f>IF(O495=""," ",VLOOKUP(C495,'Ceiling - Project impl.'!$A$1:$F$202,5,FALSE))</f>
        <v xml:space="preserve"> </v>
      </c>
      <c r="Q495" s="13">
        <f t="shared" si="107"/>
        <v>0</v>
      </c>
      <c r="R495" s="14"/>
      <c r="S495" s="6"/>
      <c r="T495" s="12" t="str">
        <f>IF(S495=""," ",VLOOKUP(C495,'Ceiling - Project impl.'!$A$1:$F$202,6,FALSE))</f>
        <v xml:space="preserve"> </v>
      </c>
      <c r="U495" s="13">
        <f t="shared" si="108"/>
        <v>0</v>
      </c>
      <c r="V495" s="136">
        <f t="shared" si="109"/>
        <v>0</v>
      </c>
      <c r="W495" s="15">
        <f t="shared" si="110"/>
        <v>0</v>
      </c>
      <c r="Y495" s="6">
        <f t="shared" si="111"/>
        <v>0</v>
      </c>
      <c r="Z495" s="163"/>
      <c r="AA495" s="12" t="str">
        <f>IF(G495=""," ",VLOOKUP(C495,'Ceiling - Project impl.'!$A$1:$F$202,3,FALSE))</f>
        <v xml:space="preserve"> </v>
      </c>
      <c r="AB495" s="13">
        <f t="shared" si="112"/>
        <v>0</v>
      </c>
      <c r="AC495" s="182">
        <f t="shared" si="113"/>
        <v>0</v>
      </c>
      <c r="AD495" s="14"/>
      <c r="AE495" s="6">
        <f t="shared" si="114"/>
        <v>0</v>
      </c>
      <c r="AF495" s="163"/>
      <c r="AG495" s="12" t="str">
        <f>IF(K495=""," ",VLOOKUP(C495,'Ceiling - Project impl.'!$A$1:$F$202,4,FALSE))</f>
        <v xml:space="preserve"> </v>
      </c>
      <c r="AH495" s="13">
        <f t="shared" si="115"/>
        <v>0</v>
      </c>
      <c r="AI495" s="182">
        <f t="shared" si="116"/>
        <v>0</v>
      </c>
      <c r="AJ495" s="14"/>
      <c r="AK495" s="6">
        <f t="shared" si="117"/>
        <v>0</v>
      </c>
      <c r="AL495" s="163"/>
      <c r="AM495" s="12" t="str">
        <f>IF(O495=""," ",VLOOKUP(C495,'Ceiling - Project impl.'!$A$1:$F$202,5,FALSE))</f>
        <v xml:space="preserve"> </v>
      </c>
      <c r="AN495" s="13">
        <f t="shared" si="118"/>
        <v>0</v>
      </c>
      <c r="AO495" s="182">
        <f t="shared" si="119"/>
        <v>0</v>
      </c>
      <c r="AP495" s="14"/>
      <c r="AQ495" s="6">
        <f t="shared" si="120"/>
        <v>0</v>
      </c>
      <c r="AR495" s="163"/>
      <c r="AS495" s="12" t="str">
        <f>IF(S495=""," ",VLOOKUP(C495,'Ceiling - Project impl.'!$A$1:$F$202,6,FALSE))</f>
        <v xml:space="preserve"> </v>
      </c>
      <c r="AT495" s="13">
        <f t="shared" si="121"/>
        <v>0</v>
      </c>
      <c r="AU495" s="182">
        <f t="shared" si="122"/>
        <v>0</v>
      </c>
      <c r="AV495" s="136">
        <f t="shared" si="123"/>
        <v>0</v>
      </c>
      <c r="AW495" s="15">
        <f t="shared" si="124"/>
        <v>0</v>
      </c>
      <c r="AX495" s="183">
        <f t="shared" si="125"/>
        <v>0</v>
      </c>
      <c r="AY495" s="388"/>
      <c r="AZ495" s="388"/>
      <c r="BA495" s="388"/>
    </row>
    <row r="496" spans="1:53" x14ac:dyDescent="0.3">
      <c r="A496" s="71"/>
      <c r="B496" s="11" t="str">
        <f>IF(A496="","",VLOOKUP(A496,'II.Distribution of grant'!$A$6:$E$45,2,FALSE))</f>
        <v/>
      </c>
      <c r="C496" s="11" t="str">
        <f>IF(A496="","",VLOOKUP(A496,'II.Distribution of grant'!$A$6:$E$45,4,FALSE))</f>
        <v/>
      </c>
      <c r="D496" s="11" t="str">
        <f>IF(A496=""," ",VLOOKUP(C496,'Ceiling - Project impl.'!$A$1:$F$202,2,FALSE))</f>
        <v xml:space="preserve"> </v>
      </c>
      <c r="E496" s="6"/>
      <c r="F496" s="6"/>
      <c r="G496" s="6"/>
      <c r="H496" s="12" t="str">
        <f>IF(G496=""," ",VLOOKUP(C496,'Ceiling - Project impl.'!$A$1:$F$202,3,FALSE))</f>
        <v xml:space="preserve"> </v>
      </c>
      <c r="I496" s="13">
        <f t="shared" si="105"/>
        <v>0</v>
      </c>
      <c r="J496" s="14"/>
      <c r="K496" s="6"/>
      <c r="L496" s="12" t="str">
        <f>IF(K496=""," ",VLOOKUP(C496,'Ceiling - Project impl.'!$A$1:$F$202,4,FALSE))</f>
        <v xml:space="preserve"> </v>
      </c>
      <c r="M496" s="13">
        <f t="shared" si="106"/>
        <v>0</v>
      </c>
      <c r="N496" s="14"/>
      <c r="O496" s="6"/>
      <c r="P496" s="12" t="str">
        <f>IF(O496=""," ",VLOOKUP(C496,'Ceiling - Project impl.'!$A$1:$F$202,5,FALSE))</f>
        <v xml:space="preserve"> </v>
      </c>
      <c r="Q496" s="13">
        <f t="shared" si="107"/>
        <v>0</v>
      </c>
      <c r="R496" s="14"/>
      <c r="S496" s="6"/>
      <c r="T496" s="12" t="str">
        <f>IF(S496=""," ",VLOOKUP(C496,'Ceiling - Project impl.'!$A$1:$F$202,6,FALSE))</f>
        <v xml:space="preserve"> </v>
      </c>
      <c r="U496" s="13">
        <f t="shared" si="108"/>
        <v>0</v>
      </c>
      <c r="V496" s="136">
        <f t="shared" si="109"/>
        <v>0</v>
      </c>
      <c r="W496" s="15">
        <f t="shared" si="110"/>
        <v>0</v>
      </c>
      <c r="Y496" s="6">
        <f t="shared" si="111"/>
        <v>0</v>
      </c>
      <c r="Z496" s="163"/>
      <c r="AA496" s="12" t="str">
        <f>IF(G496=""," ",VLOOKUP(C496,'Ceiling - Project impl.'!$A$1:$F$202,3,FALSE))</f>
        <v xml:space="preserve"> </v>
      </c>
      <c r="AB496" s="13">
        <f t="shared" si="112"/>
        <v>0</v>
      </c>
      <c r="AC496" s="182">
        <f t="shared" si="113"/>
        <v>0</v>
      </c>
      <c r="AD496" s="14"/>
      <c r="AE496" s="6">
        <f t="shared" si="114"/>
        <v>0</v>
      </c>
      <c r="AF496" s="163"/>
      <c r="AG496" s="12" t="str">
        <f>IF(K496=""," ",VLOOKUP(C496,'Ceiling - Project impl.'!$A$1:$F$202,4,FALSE))</f>
        <v xml:space="preserve"> </v>
      </c>
      <c r="AH496" s="13">
        <f t="shared" si="115"/>
        <v>0</v>
      </c>
      <c r="AI496" s="182">
        <f t="shared" si="116"/>
        <v>0</v>
      </c>
      <c r="AJ496" s="14"/>
      <c r="AK496" s="6">
        <f t="shared" si="117"/>
        <v>0</v>
      </c>
      <c r="AL496" s="163"/>
      <c r="AM496" s="12" t="str">
        <f>IF(O496=""," ",VLOOKUP(C496,'Ceiling - Project impl.'!$A$1:$F$202,5,FALSE))</f>
        <v xml:space="preserve"> </v>
      </c>
      <c r="AN496" s="13">
        <f t="shared" si="118"/>
        <v>0</v>
      </c>
      <c r="AO496" s="182">
        <f t="shared" si="119"/>
        <v>0</v>
      </c>
      <c r="AP496" s="14"/>
      <c r="AQ496" s="6">
        <f t="shared" si="120"/>
        <v>0</v>
      </c>
      <c r="AR496" s="163"/>
      <c r="AS496" s="12" t="str">
        <f>IF(S496=""," ",VLOOKUP(C496,'Ceiling - Project impl.'!$A$1:$F$202,6,FALSE))</f>
        <v xml:space="preserve"> </v>
      </c>
      <c r="AT496" s="13">
        <f t="shared" si="121"/>
        <v>0</v>
      </c>
      <c r="AU496" s="182">
        <f t="shared" si="122"/>
        <v>0</v>
      </c>
      <c r="AV496" s="136">
        <f t="shared" si="123"/>
        <v>0</v>
      </c>
      <c r="AW496" s="15">
        <f t="shared" si="124"/>
        <v>0</v>
      </c>
      <c r="AX496" s="183">
        <f t="shared" si="125"/>
        <v>0</v>
      </c>
      <c r="AY496" s="388"/>
      <c r="AZ496" s="388"/>
      <c r="BA496" s="388"/>
    </row>
    <row r="497" spans="1:53" x14ac:dyDescent="0.3">
      <c r="A497" s="71"/>
      <c r="B497" s="11" t="str">
        <f>IF(A497="","",VLOOKUP(A497,'II.Distribution of grant'!$A$6:$E$45,2,FALSE))</f>
        <v/>
      </c>
      <c r="C497" s="11" t="str">
        <f>IF(A497="","",VLOOKUP(A497,'II.Distribution of grant'!$A$6:$E$45,4,FALSE))</f>
        <v/>
      </c>
      <c r="D497" s="11" t="str">
        <f>IF(A497=""," ",VLOOKUP(C497,'Ceiling - Project impl.'!$A$1:$F$202,2,FALSE))</f>
        <v xml:space="preserve"> </v>
      </c>
      <c r="E497" s="6"/>
      <c r="F497" s="6"/>
      <c r="G497" s="6"/>
      <c r="H497" s="12" t="str">
        <f>IF(G497=""," ",VLOOKUP(C497,'Ceiling - Project impl.'!$A$1:$F$202,3,FALSE))</f>
        <v xml:space="preserve"> </v>
      </c>
      <c r="I497" s="13">
        <f t="shared" si="105"/>
        <v>0</v>
      </c>
      <c r="J497" s="14"/>
      <c r="K497" s="6"/>
      <c r="L497" s="12" t="str">
        <f>IF(K497=""," ",VLOOKUP(C497,'Ceiling - Project impl.'!$A$1:$F$202,4,FALSE))</f>
        <v xml:space="preserve"> </v>
      </c>
      <c r="M497" s="13">
        <f t="shared" si="106"/>
        <v>0</v>
      </c>
      <c r="N497" s="14"/>
      <c r="O497" s="6"/>
      <c r="P497" s="12" t="str">
        <f>IF(O497=""," ",VLOOKUP(C497,'Ceiling - Project impl.'!$A$1:$F$202,5,FALSE))</f>
        <v xml:space="preserve"> </v>
      </c>
      <c r="Q497" s="13">
        <f t="shared" si="107"/>
        <v>0</v>
      </c>
      <c r="R497" s="14"/>
      <c r="S497" s="6"/>
      <c r="T497" s="12" t="str">
        <f>IF(S497=""," ",VLOOKUP(C497,'Ceiling - Project impl.'!$A$1:$F$202,6,FALSE))</f>
        <v xml:space="preserve"> </v>
      </c>
      <c r="U497" s="13">
        <f t="shared" si="108"/>
        <v>0</v>
      </c>
      <c r="V497" s="136">
        <f t="shared" si="109"/>
        <v>0</v>
      </c>
      <c r="W497" s="15">
        <f t="shared" si="110"/>
        <v>0</v>
      </c>
      <c r="Y497" s="6">
        <f t="shared" si="111"/>
        <v>0</v>
      </c>
      <c r="Z497" s="163"/>
      <c r="AA497" s="12" t="str">
        <f>IF(G497=""," ",VLOOKUP(C497,'Ceiling - Project impl.'!$A$1:$F$202,3,FALSE))</f>
        <v xml:space="preserve"> </v>
      </c>
      <c r="AB497" s="13">
        <f t="shared" si="112"/>
        <v>0</v>
      </c>
      <c r="AC497" s="182">
        <f t="shared" si="113"/>
        <v>0</v>
      </c>
      <c r="AD497" s="14"/>
      <c r="AE497" s="6">
        <f t="shared" si="114"/>
        <v>0</v>
      </c>
      <c r="AF497" s="163"/>
      <c r="AG497" s="12" t="str">
        <f>IF(K497=""," ",VLOOKUP(C497,'Ceiling - Project impl.'!$A$1:$F$202,4,FALSE))</f>
        <v xml:space="preserve"> </v>
      </c>
      <c r="AH497" s="13">
        <f t="shared" si="115"/>
        <v>0</v>
      </c>
      <c r="AI497" s="182">
        <f t="shared" si="116"/>
        <v>0</v>
      </c>
      <c r="AJ497" s="14"/>
      <c r="AK497" s="6">
        <f t="shared" si="117"/>
        <v>0</v>
      </c>
      <c r="AL497" s="163"/>
      <c r="AM497" s="12" t="str">
        <f>IF(O497=""," ",VLOOKUP(C497,'Ceiling - Project impl.'!$A$1:$F$202,5,FALSE))</f>
        <v xml:space="preserve"> </v>
      </c>
      <c r="AN497" s="13">
        <f t="shared" si="118"/>
        <v>0</v>
      </c>
      <c r="AO497" s="182">
        <f t="shared" si="119"/>
        <v>0</v>
      </c>
      <c r="AP497" s="14"/>
      <c r="AQ497" s="6">
        <f t="shared" si="120"/>
        <v>0</v>
      </c>
      <c r="AR497" s="163"/>
      <c r="AS497" s="12" t="str">
        <f>IF(S497=""," ",VLOOKUP(C497,'Ceiling - Project impl.'!$A$1:$F$202,6,FALSE))</f>
        <v xml:space="preserve"> </v>
      </c>
      <c r="AT497" s="13">
        <f t="shared" si="121"/>
        <v>0</v>
      </c>
      <c r="AU497" s="182">
        <f t="shared" si="122"/>
        <v>0</v>
      </c>
      <c r="AV497" s="136">
        <f t="shared" si="123"/>
        <v>0</v>
      </c>
      <c r="AW497" s="15">
        <f t="shared" si="124"/>
        <v>0</v>
      </c>
      <c r="AX497" s="183">
        <f t="shared" si="125"/>
        <v>0</v>
      </c>
      <c r="AY497" s="388"/>
      <c r="AZ497" s="388"/>
      <c r="BA497" s="388"/>
    </row>
    <row r="498" spans="1:53" x14ac:dyDescent="0.3">
      <c r="A498" s="71"/>
      <c r="B498" s="11" t="str">
        <f>IF(A498="","",VLOOKUP(A498,'II.Distribution of grant'!$A$6:$E$45,2,FALSE))</f>
        <v/>
      </c>
      <c r="C498" s="11" t="str">
        <f>IF(A498="","",VLOOKUP(A498,'II.Distribution of grant'!$A$6:$E$45,4,FALSE))</f>
        <v/>
      </c>
      <c r="D498" s="11" t="str">
        <f>IF(A498=""," ",VLOOKUP(C498,'Ceiling - Project impl.'!$A$1:$F$202,2,FALSE))</f>
        <v xml:space="preserve"> </v>
      </c>
      <c r="E498" s="6"/>
      <c r="F498" s="6"/>
      <c r="G498" s="6"/>
      <c r="H498" s="12" t="str">
        <f>IF(G498=""," ",VLOOKUP(C498,'Ceiling - Project impl.'!$A$1:$F$202,3,FALSE))</f>
        <v xml:space="preserve"> </v>
      </c>
      <c r="I498" s="13">
        <f t="shared" si="105"/>
        <v>0</v>
      </c>
      <c r="J498" s="14"/>
      <c r="K498" s="6"/>
      <c r="L498" s="12" t="str">
        <f>IF(K498=""," ",VLOOKUP(C498,'Ceiling - Project impl.'!$A$1:$F$202,4,FALSE))</f>
        <v xml:space="preserve"> </v>
      </c>
      <c r="M498" s="13">
        <f t="shared" si="106"/>
        <v>0</v>
      </c>
      <c r="N498" s="14"/>
      <c r="O498" s="6"/>
      <c r="P498" s="12" t="str">
        <f>IF(O498=""," ",VLOOKUP(C498,'Ceiling - Project impl.'!$A$1:$F$202,5,FALSE))</f>
        <v xml:space="preserve"> </v>
      </c>
      <c r="Q498" s="13">
        <f t="shared" si="107"/>
        <v>0</v>
      </c>
      <c r="R498" s="14"/>
      <c r="S498" s="6"/>
      <c r="T498" s="12" t="str">
        <f>IF(S498=""," ",VLOOKUP(C498,'Ceiling - Project impl.'!$A$1:$F$202,6,FALSE))</f>
        <v xml:space="preserve"> </v>
      </c>
      <c r="U498" s="13">
        <f t="shared" si="108"/>
        <v>0</v>
      </c>
      <c r="V498" s="136">
        <f t="shared" si="109"/>
        <v>0</v>
      </c>
      <c r="W498" s="15">
        <f t="shared" si="110"/>
        <v>0</v>
      </c>
      <c r="Y498" s="6">
        <f t="shared" si="111"/>
        <v>0</v>
      </c>
      <c r="Z498" s="163"/>
      <c r="AA498" s="12" t="str">
        <f>IF(G498=""," ",VLOOKUP(C498,'Ceiling - Project impl.'!$A$1:$F$202,3,FALSE))</f>
        <v xml:space="preserve"> </v>
      </c>
      <c r="AB498" s="13">
        <f t="shared" si="112"/>
        <v>0</v>
      </c>
      <c r="AC498" s="182">
        <f t="shared" si="113"/>
        <v>0</v>
      </c>
      <c r="AD498" s="14"/>
      <c r="AE498" s="6">
        <f t="shared" si="114"/>
        <v>0</v>
      </c>
      <c r="AF498" s="163"/>
      <c r="AG498" s="12" t="str">
        <f>IF(K498=""," ",VLOOKUP(C498,'Ceiling - Project impl.'!$A$1:$F$202,4,FALSE))</f>
        <v xml:space="preserve"> </v>
      </c>
      <c r="AH498" s="13">
        <f t="shared" si="115"/>
        <v>0</v>
      </c>
      <c r="AI498" s="182">
        <f t="shared" si="116"/>
        <v>0</v>
      </c>
      <c r="AJ498" s="14"/>
      <c r="AK498" s="6">
        <f t="shared" si="117"/>
        <v>0</v>
      </c>
      <c r="AL498" s="163"/>
      <c r="AM498" s="12" t="str">
        <f>IF(O498=""," ",VLOOKUP(C498,'Ceiling - Project impl.'!$A$1:$F$202,5,FALSE))</f>
        <v xml:space="preserve"> </v>
      </c>
      <c r="AN498" s="13">
        <f t="shared" si="118"/>
        <v>0</v>
      </c>
      <c r="AO498" s="182">
        <f t="shared" si="119"/>
        <v>0</v>
      </c>
      <c r="AP498" s="14"/>
      <c r="AQ498" s="6">
        <f t="shared" si="120"/>
        <v>0</v>
      </c>
      <c r="AR498" s="163"/>
      <c r="AS498" s="12" t="str">
        <f>IF(S498=""," ",VLOOKUP(C498,'Ceiling - Project impl.'!$A$1:$F$202,6,FALSE))</f>
        <v xml:space="preserve"> </v>
      </c>
      <c r="AT498" s="13">
        <f t="shared" si="121"/>
        <v>0</v>
      </c>
      <c r="AU498" s="182">
        <f t="shared" si="122"/>
        <v>0</v>
      </c>
      <c r="AV498" s="136">
        <f t="shared" si="123"/>
        <v>0</v>
      </c>
      <c r="AW498" s="15">
        <f t="shared" si="124"/>
        <v>0</v>
      </c>
      <c r="AX498" s="183">
        <f t="shared" si="125"/>
        <v>0</v>
      </c>
      <c r="AY498" s="388"/>
      <c r="AZ498" s="388"/>
      <c r="BA498" s="388"/>
    </row>
    <row r="499" spans="1:53" x14ac:dyDescent="0.3">
      <c r="A499" s="71"/>
      <c r="B499" s="11" t="str">
        <f>IF(A499="","",VLOOKUP(A499,'II.Distribution of grant'!$A$6:$E$45,2,FALSE))</f>
        <v/>
      </c>
      <c r="C499" s="11" t="str">
        <f>IF(A499="","",VLOOKUP(A499,'II.Distribution of grant'!$A$6:$E$45,4,FALSE))</f>
        <v/>
      </c>
      <c r="D499" s="11" t="str">
        <f>IF(A499=""," ",VLOOKUP(C499,'Ceiling - Project impl.'!$A$1:$F$202,2,FALSE))</f>
        <v xml:space="preserve"> </v>
      </c>
      <c r="E499" s="6"/>
      <c r="F499" s="6"/>
      <c r="G499" s="6"/>
      <c r="H499" s="12" t="str">
        <f>IF(G499=""," ",VLOOKUP(C499,'Ceiling - Project impl.'!$A$1:$F$202,3,FALSE))</f>
        <v xml:space="preserve"> </v>
      </c>
      <c r="I499" s="13">
        <f t="shared" si="105"/>
        <v>0</v>
      </c>
      <c r="J499" s="14"/>
      <c r="K499" s="6"/>
      <c r="L499" s="12" t="str">
        <f>IF(K499=""," ",VLOOKUP(C499,'Ceiling - Project impl.'!$A$1:$F$202,4,FALSE))</f>
        <v xml:space="preserve"> </v>
      </c>
      <c r="M499" s="13">
        <f t="shared" si="106"/>
        <v>0</v>
      </c>
      <c r="N499" s="14"/>
      <c r="O499" s="6"/>
      <c r="P499" s="12" t="str">
        <f>IF(O499=""," ",VLOOKUP(C499,'Ceiling - Project impl.'!$A$1:$F$202,5,FALSE))</f>
        <v xml:space="preserve"> </v>
      </c>
      <c r="Q499" s="13">
        <f t="shared" si="107"/>
        <v>0</v>
      </c>
      <c r="R499" s="14"/>
      <c r="S499" s="6"/>
      <c r="T499" s="12" t="str">
        <f>IF(S499=""," ",VLOOKUP(C499,'Ceiling - Project impl.'!$A$1:$F$202,6,FALSE))</f>
        <v xml:space="preserve"> </v>
      </c>
      <c r="U499" s="13">
        <f t="shared" si="108"/>
        <v>0</v>
      </c>
      <c r="V499" s="136">
        <f t="shared" si="109"/>
        <v>0</v>
      </c>
      <c r="W499" s="15">
        <f t="shared" si="110"/>
        <v>0</v>
      </c>
      <c r="Y499" s="6">
        <f t="shared" si="111"/>
        <v>0</v>
      </c>
      <c r="Z499" s="163"/>
      <c r="AA499" s="12" t="str">
        <f>IF(G499=""," ",VLOOKUP(C499,'Ceiling - Project impl.'!$A$1:$F$202,3,FALSE))</f>
        <v xml:space="preserve"> </v>
      </c>
      <c r="AB499" s="13">
        <f t="shared" si="112"/>
        <v>0</v>
      </c>
      <c r="AC499" s="182">
        <f t="shared" si="113"/>
        <v>0</v>
      </c>
      <c r="AD499" s="14"/>
      <c r="AE499" s="6">
        <f t="shared" si="114"/>
        <v>0</v>
      </c>
      <c r="AF499" s="163"/>
      <c r="AG499" s="12" t="str">
        <f>IF(K499=""," ",VLOOKUP(C499,'Ceiling - Project impl.'!$A$1:$F$202,4,FALSE))</f>
        <v xml:space="preserve"> </v>
      </c>
      <c r="AH499" s="13">
        <f t="shared" si="115"/>
        <v>0</v>
      </c>
      <c r="AI499" s="182">
        <f t="shared" si="116"/>
        <v>0</v>
      </c>
      <c r="AJ499" s="14"/>
      <c r="AK499" s="6">
        <f t="shared" si="117"/>
        <v>0</v>
      </c>
      <c r="AL499" s="163"/>
      <c r="AM499" s="12" t="str">
        <f>IF(O499=""," ",VLOOKUP(C499,'Ceiling - Project impl.'!$A$1:$F$202,5,FALSE))</f>
        <v xml:space="preserve"> </v>
      </c>
      <c r="AN499" s="13">
        <f t="shared" si="118"/>
        <v>0</v>
      </c>
      <c r="AO499" s="182">
        <f t="shared" si="119"/>
        <v>0</v>
      </c>
      <c r="AP499" s="14"/>
      <c r="AQ499" s="6">
        <f t="shared" si="120"/>
        <v>0</v>
      </c>
      <c r="AR499" s="163"/>
      <c r="AS499" s="12" t="str">
        <f>IF(S499=""," ",VLOOKUP(C499,'Ceiling - Project impl.'!$A$1:$F$202,6,FALSE))</f>
        <v xml:space="preserve"> </v>
      </c>
      <c r="AT499" s="13">
        <f t="shared" si="121"/>
        <v>0</v>
      </c>
      <c r="AU499" s="182">
        <f t="shared" si="122"/>
        <v>0</v>
      </c>
      <c r="AV499" s="136">
        <f t="shared" si="123"/>
        <v>0</v>
      </c>
      <c r="AW499" s="15">
        <f t="shared" si="124"/>
        <v>0</v>
      </c>
      <c r="AX499" s="183">
        <f t="shared" si="125"/>
        <v>0</v>
      </c>
      <c r="AY499" s="388"/>
      <c r="AZ499" s="388"/>
      <c r="BA499" s="388"/>
    </row>
    <row r="500" spans="1:53" x14ac:dyDescent="0.3">
      <c r="A500" s="71"/>
      <c r="B500" s="11" t="str">
        <f>IF(A500="","",VLOOKUP(A500,'II.Distribution of grant'!$A$6:$E$45,2,FALSE))</f>
        <v/>
      </c>
      <c r="C500" s="11" t="str">
        <f>IF(A500="","",VLOOKUP(A500,'II.Distribution of grant'!$A$6:$E$45,4,FALSE))</f>
        <v/>
      </c>
      <c r="D500" s="11" t="str">
        <f>IF(A500=""," ",VLOOKUP(C500,'Ceiling - Project impl.'!$A$1:$F$202,2,FALSE))</f>
        <v xml:space="preserve"> </v>
      </c>
      <c r="E500" s="6"/>
      <c r="F500" s="6"/>
      <c r="G500" s="6"/>
      <c r="H500" s="12" t="str">
        <f>IF(G500=""," ",VLOOKUP(C500,'Ceiling - Project impl.'!$A$1:$F$202,3,FALSE))</f>
        <v xml:space="preserve"> </v>
      </c>
      <c r="I500" s="13">
        <f t="shared" si="105"/>
        <v>0</v>
      </c>
      <c r="J500" s="14"/>
      <c r="K500" s="6"/>
      <c r="L500" s="12" t="str">
        <f>IF(K500=""," ",VLOOKUP(C500,'Ceiling - Project impl.'!$A$1:$F$202,4,FALSE))</f>
        <v xml:space="preserve"> </v>
      </c>
      <c r="M500" s="13">
        <f t="shared" si="106"/>
        <v>0</v>
      </c>
      <c r="N500" s="14"/>
      <c r="O500" s="6"/>
      <c r="P500" s="12" t="str">
        <f>IF(O500=""," ",VLOOKUP(C500,'Ceiling - Project impl.'!$A$1:$F$202,5,FALSE))</f>
        <v xml:space="preserve"> </v>
      </c>
      <c r="Q500" s="13">
        <f t="shared" si="107"/>
        <v>0</v>
      </c>
      <c r="R500" s="14"/>
      <c r="S500" s="6"/>
      <c r="T500" s="12" t="str">
        <f>IF(S500=""," ",VLOOKUP(C500,'Ceiling - Project impl.'!$A$1:$F$202,6,FALSE))</f>
        <v xml:space="preserve"> </v>
      </c>
      <c r="U500" s="13">
        <f t="shared" si="108"/>
        <v>0</v>
      </c>
      <c r="V500" s="136">
        <f t="shared" si="109"/>
        <v>0</v>
      </c>
      <c r="W500" s="15">
        <f t="shared" si="110"/>
        <v>0</v>
      </c>
      <c r="Y500" s="6">
        <f t="shared" si="111"/>
        <v>0</v>
      </c>
      <c r="Z500" s="163"/>
      <c r="AA500" s="12" t="str">
        <f>IF(G500=""," ",VLOOKUP(C500,'Ceiling - Project impl.'!$A$1:$F$202,3,FALSE))</f>
        <v xml:space="preserve"> </v>
      </c>
      <c r="AB500" s="13">
        <f t="shared" si="112"/>
        <v>0</v>
      </c>
      <c r="AC500" s="182">
        <f t="shared" si="113"/>
        <v>0</v>
      </c>
      <c r="AD500" s="14"/>
      <c r="AE500" s="6">
        <f t="shared" si="114"/>
        <v>0</v>
      </c>
      <c r="AF500" s="163"/>
      <c r="AG500" s="12" t="str">
        <f>IF(K500=""," ",VLOOKUP(C500,'Ceiling - Project impl.'!$A$1:$F$202,4,FALSE))</f>
        <v xml:space="preserve"> </v>
      </c>
      <c r="AH500" s="13">
        <f t="shared" si="115"/>
        <v>0</v>
      </c>
      <c r="AI500" s="182">
        <f t="shared" si="116"/>
        <v>0</v>
      </c>
      <c r="AJ500" s="14"/>
      <c r="AK500" s="6">
        <f t="shared" si="117"/>
        <v>0</v>
      </c>
      <c r="AL500" s="163"/>
      <c r="AM500" s="12" t="str">
        <f>IF(O500=""," ",VLOOKUP(C500,'Ceiling - Project impl.'!$A$1:$F$202,5,FALSE))</f>
        <v xml:space="preserve"> </v>
      </c>
      <c r="AN500" s="13">
        <f t="shared" si="118"/>
        <v>0</v>
      </c>
      <c r="AO500" s="182">
        <f t="shared" si="119"/>
        <v>0</v>
      </c>
      <c r="AP500" s="14"/>
      <c r="AQ500" s="6">
        <f t="shared" si="120"/>
        <v>0</v>
      </c>
      <c r="AR500" s="163"/>
      <c r="AS500" s="12" t="str">
        <f>IF(S500=""," ",VLOOKUP(C500,'Ceiling - Project impl.'!$A$1:$F$202,6,FALSE))</f>
        <v xml:space="preserve"> </v>
      </c>
      <c r="AT500" s="13">
        <f t="shared" si="121"/>
        <v>0</v>
      </c>
      <c r="AU500" s="182">
        <f t="shared" si="122"/>
        <v>0</v>
      </c>
      <c r="AV500" s="136">
        <f t="shared" si="123"/>
        <v>0</v>
      </c>
      <c r="AW500" s="15">
        <f t="shared" si="124"/>
        <v>0</v>
      </c>
      <c r="AX500" s="183">
        <f t="shared" si="125"/>
        <v>0</v>
      </c>
      <c r="AY500" s="388"/>
      <c r="AZ500" s="388"/>
      <c r="BA500" s="388"/>
    </row>
    <row r="501" spans="1:53" x14ac:dyDescent="0.3">
      <c r="A501" s="71"/>
      <c r="B501" s="11" t="str">
        <f>IF(A501="","",VLOOKUP(A501,'II.Distribution of grant'!$A$6:$E$45,2,FALSE))</f>
        <v/>
      </c>
      <c r="C501" s="11" t="str">
        <f>IF(A501="","",VLOOKUP(A501,'II.Distribution of grant'!$A$6:$E$45,4,FALSE))</f>
        <v/>
      </c>
      <c r="D501" s="11" t="str">
        <f>IF(A501=""," ",VLOOKUP(C501,'Ceiling - Project impl.'!$A$1:$F$202,2,FALSE))</f>
        <v xml:space="preserve"> </v>
      </c>
      <c r="E501" s="6"/>
      <c r="F501" s="6"/>
      <c r="G501" s="6"/>
      <c r="H501" s="12" t="str">
        <f>IF(G501=""," ",VLOOKUP(C501,'Ceiling - Project impl.'!$A$1:$F$202,3,FALSE))</f>
        <v xml:space="preserve"> </v>
      </c>
      <c r="I501" s="13">
        <f t="shared" si="105"/>
        <v>0</v>
      </c>
      <c r="J501" s="14"/>
      <c r="K501" s="6"/>
      <c r="L501" s="12" t="str">
        <f>IF(K501=""," ",VLOOKUP(C501,'Ceiling - Project impl.'!$A$1:$F$202,4,FALSE))</f>
        <v xml:space="preserve"> </v>
      </c>
      <c r="M501" s="13">
        <f t="shared" si="106"/>
        <v>0</v>
      </c>
      <c r="N501" s="14"/>
      <c r="O501" s="6"/>
      <c r="P501" s="12" t="str">
        <f>IF(O501=""," ",VLOOKUP(C501,'Ceiling - Project impl.'!$A$1:$F$202,5,FALSE))</f>
        <v xml:space="preserve"> </v>
      </c>
      <c r="Q501" s="13">
        <f t="shared" si="107"/>
        <v>0</v>
      </c>
      <c r="R501" s="14"/>
      <c r="S501" s="6"/>
      <c r="T501" s="12" t="str">
        <f>IF(S501=""," ",VLOOKUP(C501,'Ceiling - Project impl.'!$A$1:$F$202,6,FALSE))</f>
        <v xml:space="preserve"> </v>
      </c>
      <c r="U501" s="13">
        <f t="shared" si="108"/>
        <v>0</v>
      </c>
      <c r="V501" s="136">
        <f t="shared" si="109"/>
        <v>0</v>
      </c>
      <c r="W501" s="15">
        <f t="shared" si="110"/>
        <v>0</v>
      </c>
      <c r="Y501" s="6">
        <f t="shared" si="111"/>
        <v>0</v>
      </c>
      <c r="Z501" s="163"/>
      <c r="AA501" s="12" t="str">
        <f>IF(G501=""," ",VLOOKUP(C501,'Ceiling - Project impl.'!$A$1:$F$202,3,FALSE))</f>
        <v xml:space="preserve"> </v>
      </c>
      <c r="AB501" s="13">
        <f t="shared" si="112"/>
        <v>0</v>
      </c>
      <c r="AC501" s="182">
        <f t="shared" si="113"/>
        <v>0</v>
      </c>
      <c r="AD501" s="14"/>
      <c r="AE501" s="6">
        <f t="shared" si="114"/>
        <v>0</v>
      </c>
      <c r="AF501" s="163"/>
      <c r="AG501" s="12" t="str">
        <f>IF(K501=""," ",VLOOKUP(C501,'Ceiling - Project impl.'!$A$1:$F$202,4,FALSE))</f>
        <v xml:space="preserve"> </v>
      </c>
      <c r="AH501" s="13">
        <f t="shared" si="115"/>
        <v>0</v>
      </c>
      <c r="AI501" s="182">
        <f t="shared" si="116"/>
        <v>0</v>
      </c>
      <c r="AJ501" s="14"/>
      <c r="AK501" s="6">
        <f t="shared" si="117"/>
        <v>0</v>
      </c>
      <c r="AL501" s="163"/>
      <c r="AM501" s="12" t="str">
        <f>IF(O501=""," ",VLOOKUP(C501,'Ceiling - Project impl.'!$A$1:$F$202,5,FALSE))</f>
        <v xml:space="preserve"> </v>
      </c>
      <c r="AN501" s="13">
        <f t="shared" si="118"/>
        <v>0</v>
      </c>
      <c r="AO501" s="182">
        <f t="shared" si="119"/>
        <v>0</v>
      </c>
      <c r="AP501" s="14"/>
      <c r="AQ501" s="6">
        <f t="shared" si="120"/>
        <v>0</v>
      </c>
      <c r="AR501" s="163"/>
      <c r="AS501" s="12" t="str">
        <f>IF(S501=""," ",VLOOKUP(C501,'Ceiling - Project impl.'!$A$1:$F$202,6,FALSE))</f>
        <v xml:space="preserve"> </v>
      </c>
      <c r="AT501" s="13">
        <f t="shared" si="121"/>
        <v>0</v>
      </c>
      <c r="AU501" s="182">
        <f t="shared" si="122"/>
        <v>0</v>
      </c>
      <c r="AV501" s="136">
        <f t="shared" si="123"/>
        <v>0</v>
      </c>
      <c r="AW501" s="15">
        <f t="shared" si="124"/>
        <v>0</v>
      </c>
      <c r="AX501" s="183">
        <f t="shared" si="125"/>
        <v>0</v>
      </c>
      <c r="AY501" s="388"/>
      <c r="AZ501" s="388"/>
      <c r="BA501" s="388"/>
    </row>
    <row r="502" spans="1:53" x14ac:dyDescent="0.3">
      <c r="A502" s="71"/>
      <c r="B502" s="11" t="str">
        <f>IF(A502="","",VLOOKUP(A502,'II.Distribution of grant'!$A$6:$E$45,2,FALSE))</f>
        <v/>
      </c>
      <c r="C502" s="11" t="str">
        <f>IF(A502="","",VLOOKUP(A502,'II.Distribution of grant'!$A$6:$E$45,4,FALSE))</f>
        <v/>
      </c>
      <c r="D502" s="11" t="str">
        <f>IF(A502=""," ",VLOOKUP(C502,'Ceiling - Project impl.'!$A$1:$F$202,2,FALSE))</f>
        <v xml:space="preserve"> </v>
      </c>
      <c r="E502" s="6"/>
      <c r="F502" s="6"/>
      <c r="G502" s="6"/>
      <c r="H502" s="12" t="str">
        <f>IF(G502=""," ",VLOOKUP(C502,'Ceiling - Project impl.'!$A$1:$F$202,3,FALSE))</f>
        <v xml:space="preserve"> </v>
      </c>
      <c r="I502" s="13">
        <f t="shared" si="105"/>
        <v>0</v>
      </c>
      <c r="J502" s="14"/>
      <c r="K502" s="6"/>
      <c r="L502" s="12" t="str">
        <f>IF(K502=""," ",VLOOKUP(C502,'Ceiling - Project impl.'!$A$1:$F$202,4,FALSE))</f>
        <v xml:space="preserve"> </v>
      </c>
      <c r="M502" s="13">
        <f t="shared" si="106"/>
        <v>0</v>
      </c>
      <c r="N502" s="14"/>
      <c r="O502" s="6"/>
      <c r="P502" s="12" t="str">
        <f>IF(O502=""," ",VLOOKUP(C502,'Ceiling - Project impl.'!$A$1:$F$202,5,FALSE))</f>
        <v xml:space="preserve"> </v>
      </c>
      <c r="Q502" s="13">
        <f t="shared" si="107"/>
        <v>0</v>
      </c>
      <c r="R502" s="14"/>
      <c r="S502" s="6"/>
      <c r="T502" s="12" t="str">
        <f>IF(S502=""," ",VLOOKUP(C502,'Ceiling - Project impl.'!$A$1:$F$202,6,FALSE))</f>
        <v xml:space="preserve"> </v>
      </c>
      <c r="U502" s="13">
        <f t="shared" si="108"/>
        <v>0</v>
      </c>
      <c r="V502" s="136">
        <f t="shared" si="109"/>
        <v>0</v>
      </c>
      <c r="W502" s="15">
        <f t="shared" si="110"/>
        <v>0</v>
      </c>
      <c r="Y502" s="6">
        <f t="shared" si="111"/>
        <v>0</v>
      </c>
      <c r="Z502" s="163"/>
      <c r="AA502" s="12" t="str">
        <f>IF(G502=""," ",VLOOKUP(C502,'Ceiling - Project impl.'!$A$1:$F$202,3,FALSE))</f>
        <v xml:space="preserve"> </v>
      </c>
      <c r="AB502" s="13">
        <f t="shared" si="112"/>
        <v>0</v>
      </c>
      <c r="AC502" s="182">
        <f t="shared" si="113"/>
        <v>0</v>
      </c>
      <c r="AD502" s="14"/>
      <c r="AE502" s="6">
        <f t="shared" si="114"/>
        <v>0</v>
      </c>
      <c r="AF502" s="163"/>
      <c r="AG502" s="12" t="str">
        <f>IF(K502=""," ",VLOOKUP(C502,'Ceiling - Project impl.'!$A$1:$F$202,4,FALSE))</f>
        <v xml:space="preserve"> </v>
      </c>
      <c r="AH502" s="13">
        <f t="shared" si="115"/>
        <v>0</v>
      </c>
      <c r="AI502" s="182">
        <f t="shared" si="116"/>
        <v>0</v>
      </c>
      <c r="AJ502" s="14"/>
      <c r="AK502" s="6">
        <f t="shared" si="117"/>
        <v>0</v>
      </c>
      <c r="AL502" s="163"/>
      <c r="AM502" s="12" t="str">
        <f>IF(O502=""," ",VLOOKUP(C502,'Ceiling - Project impl.'!$A$1:$F$202,5,FALSE))</f>
        <v xml:space="preserve"> </v>
      </c>
      <c r="AN502" s="13">
        <f t="shared" si="118"/>
        <v>0</v>
      </c>
      <c r="AO502" s="182">
        <f t="shared" si="119"/>
        <v>0</v>
      </c>
      <c r="AP502" s="14"/>
      <c r="AQ502" s="6">
        <f t="shared" si="120"/>
        <v>0</v>
      </c>
      <c r="AR502" s="163"/>
      <c r="AS502" s="12" t="str">
        <f>IF(S502=""," ",VLOOKUP(C502,'Ceiling - Project impl.'!$A$1:$F$202,6,FALSE))</f>
        <v xml:space="preserve"> </v>
      </c>
      <c r="AT502" s="13">
        <f t="shared" si="121"/>
        <v>0</v>
      </c>
      <c r="AU502" s="182">
        <f t="shared" si="122"/>
        <v>0</v>
      </c>
      <c r="AV502" s="136">
        <f t="shared" si="123"/>
        <v>0</v>
      </c>
      <c r="AW502" s="15">
        <f t="shared" si="124"/>
        <v>0</v>
      </c>
      <c r="AX502" s="183">
        <f t="shared" si="125"/>
        <v>0</v>
      </c>
      <c r="AY502" s="388"/>
      <c r="AZ502" s="388"/>
      <c r="BA502" s="388"/>
    </row>
    <row r="503" spans="1:53" x14ac:dyDescent="0.3">
      <c r="A503" s="71"/>
      <c r="B503" s="11" t="str">
        <f>IF(A503="","",VLOOKUP(A503,'II.Distribution of grant'!$A$6:$E$45,2,FALSE))</f>
        <v/>
      </c>
      <c r="C503" s="11" t="str">
        <f>IF(A503="","",VLOOKUP(A503,'II.Distribution of grant'!$A$6:$E$45,4,FALSE))</f>
        <v/>
      </c>
      <c r="D503" s="11" t="str">
        <f>IF(A503=""," ",VLOOKUP(C503,'Ceiling - Project impl.'!$A$1:$F$202,2,FALSE))</f>
        <v xml:space="preserve"> </v>
      </c>
      <c r="E503" s="6"/>
      <c r="F503" s="6"/>
      <c r="G503" s="6"/>
      <c r="H503" s="12" t="str">
        <f>IF(G503=""," ",VLOOKUP(C503,'Ceiling - Project impl.'!$A$1:$F$202,3,FALSE))</f>
        <v xml:space="preserve"> </v>
      </c>
      <c r="I503" s="13">
        <f t="shared" si="105"/>
        <v>0</v>
      </c>
      <c r="J503" s="14"/>
      <c r="K503" s="6"/>
      <c r="L503" s="12" t="str">
        <f>IF(K503=""," ",VLOOKUP(C503,'Ceiling - Project impl.'!$A$1:$F$202,4,FALSE))</f>
        <v xml:space="preserve"> </v>
      </c>
      <c r="M503" s="13">
        <f t="shared" si="106"/>
        <v>0</v>
      </c>
      <c r="N503" s="14"/>
      <c r="O503" s="6"/>
      <c r="P503" s="12" t="str">
        <f>IF(O503=""," ",VLOOKUP(C503,'Ceiling - Project impl.'!$A$1:$F$202,5,FALSE))</f>
        <v xml:space="preserve"> </v>
      </c>
      <c r="Q503" s="13">
        <f t="shared" si="107"/>
        <v>0</v>
      </c>
      <c r="R503" s="14"/>
      <c r="S503" s="6"/>
      <c r="T503" s="12" t="str">
        <f>IF(S503=""," ",VLOOKUP(C503,'Ceiling - Project impl.'!$A$1:$F$202,6,FALSE))</f>
        <v xml:space="preserve"> </v>
      </c>
      <c r="U503" s="13">
        <f t="shared" si="108"/>
        <v>0</v>
      </c>
      <c r="V503" s="136">
        <f t="shared" si="109"/>
        <v>0</v>
      </c>
      <c r="W503" s="15">
        <f t="shared" si="110"/>
        <v>0</v>
      </c>
      <c r="Y503" s="6">
        <f t="shared" si="111"/>
        <v>0</v>
      </c>
      <c r="Z503" s="163"/>
      <c r="AA503" s="12" t="str">
        <f>IF(G503=""," ",VLOOKUP(C503,'Ceiling - Project impl.'!$A$1:$F$202,3,FALSE))</f>
        <v xml:space="preserve"> </v>
      </c>
      <c r="AB503" s="13">
        <f t="shared" si="112"/>
        <v>0</v>
      </c>
      <c r="AC503" s="182">
        <f t="shared" si="113"/>
        <v>0</v>
      </c>
      <c r="AD503" s="14"/>
      <c r="AE503" s="6">
        <f t="shared" si="114"/>
        <v>0</v>
      </c>
      <c r="AF503" s="163"/>
      <c r="AG503" s="12" t="str">
        <f>IF(K503=""," ",VLOOKUP(C503,'Ceiling - Project impl.'!$A$1:$F$202,4,FALSE))</f>
        <v xml:space="preserve"> </v>
      </c>
      <c r="AH503" s="13">
        <f t="shared" si="115"/>
        <v>0</v>
      </c>
      <c r="AI503" s="182">
        <f t="shared" si="116"/>
        <v>0</v>
      </c>
      <c r="AJ503" s="14"/>
      <c r="AK503" s="6">
        <f t="shared" si="117"/>
        <v>0</v>
      </c>
      <c r="AL503" s="163"/>
      <c r="AM503" s="12" t="str">
        <f>IF(O503=""," ",VLOOKUP(C503,'Ceiling - Project impl.'!$A$1:$F$202,5,FALSE))</f>
        <v xml:space="preserve"> </v>
      </c>
      <c r="AN503" s="13">
        <f t="shared" si="118"/>
        <v>0</v>
      </c>
      <c r="AO503" s="182">
        <f t="shared" si="119"/>
        <v>0</v>
      </c>
      <c r="AP503" s="14"/>
      <c r="AQ503" s="6">
        <f t="shared" si="120"/>
        <v>0</v>
      </c>
      <c r="AR503" s="163"/>
      <c r="AS503" s="12" t="str">
        <f>IF(S503=""," ",VLOOKUP(C503,'Ceiling - Project impl.'!$A$1:$F$202,6,FALSE))</f>
        <v xml:space="preserve"> </v>
      </c>
      <c r="AT503" s="13">
        <f t="shared" si="121"/>
        <v>0</v>
      </c>
      <c r="AU503" s="182">
        <f t="shared" si="122"/>
        <v>0</v>
      </c>
      <c r="AV503" s="136">
        <f t="shared" si="123"/>
        <v>0</v>
      </c>
      <c r="AW503" s="15">
        <f t="shared" si="124"/>
        <v>0</v>
      </c>
      <c r="AX503" s="183">
        <f t="shared" si="125"/>
        <v>0</v>
      </c>
      <c r="AY503" s="388"/>
      <c r="AZ503" s="388"/>
      <c r="BA503" s="388"/>
    </row>
    <row r="504" spans="1:53" x14ac:dyDescent="0.3">
      <c r="A504" s="71"/>
      <c r="B504" s="11" t="str">
        <f>IF(A504="","",VLOOKUP(A504,'II.Distribution of grant'!$A$6:$E$45,2,FALSE))</f>
        <v/>
      </c>
      <c r="C504" s="11" t="str">
        <f>IF(A504="","",VLOOKUP(A504,'II.Distribution of grant'!$A$6:$E$45,4,FALSE))</f>
        <v/>
      </c>
      <c r="D504" s="11" t="str">
        <f>IF(A504=""," ",VLOOKUP(C504,'Ceiling - Project impl.'!$A$1:$F$202,2,FALSE))</f>
        <v xml:space="preserve"> </v>
      </c>
      <c r="E504" s="6"/>
      <c r="F504" s="6"/>
      <c r="G504" s="6"/>
      <c r="H504" s="12" t="str">
        <f>IF(G504=""," ",VLOOKUP(C504,'Ceiling - Project impl.'!$A$1:$F$202,3,FALSE))</f>
        <v xml:space="preserve"> </v>
      </c>
      <c r="I504" s="13">
        <f t="shared" si="105"/>
        <v>0</v>
      </c>
      <c r="J504" s="14"/>
      <c r="K504" s="6"/>
      <c r="L504" s="12" t="str">
        <f>IF(K504=""," ",VLOOKUP(C504,'Ceiling - Project impl.'!$A$1:$F$202,4,FALSE))</f>
        <v xml:space="preserve"> </v>
      </c>
      <c r="M504" s="13">
        <f t="shared" si="106"/>
        <v>0</v>
      </c>
      <c r="N504" s="14"/>
      <c r="O504" s="6"/>
      <c r="P504" s="12" t="str">
        <f>IF(O504=""," ",VLOOKUP(C504,'Ceiling - Project impl.'!$A$1:$F$202,5,FALSE))</f>
        <v xml:space="preserve"> </v>
      </c>
      <c r="Q504" s="13">
        <f t="shared" si="107"/>
        <v>0</v>
      </c>
      <c r="R504" s="14"/>
      <c r="S504" s="6"/>
      <c r="T504" s="12" t="str">
        <f>IF(S504=""," ",VLOOKUP(C504,'Ceiling - Project impl.'!$A$1:$F$202,6,FALSE))</f>
        <v xml:space="preserve"> </v>
      </c>
      <c r="U504" s="13">
        <f t="shared" si="108"/>
        <v>0</v>
      </c>
      <c r="V504" s="136">
        <f t="shared" si="109"/>
        <v>0</v>
      </c>
      <c r="W504" s="15">
        <f t="shared" si="110"/>
        <v>0</v>
      </c>
      <c r="Y504" s="6">
        <f t="shared" si="111"/>
        <v>0</v>
      </c>
      <c r="Z504" s="163"/>
      <c r="AA504" s="12" t="str">
        <f>IF(G504=""," ",VLOOKUP(C504,'Ceiling - Project impl.'!$A$1:$F$202,3,FALSE))</f>
        <v xml:space="preserve"> </v>
      </c>
      <c r="AB504" s="13">
        <f t="shared" si="112"/>
        <v>0</v>
      </c>
      <c r="AC504" s="182">
        <f t="shared" si="113"/>
        <v>0</v>
      </c>
      <c r="AD504" s="14"/>
      <c r="AE504" s="6">
        <f t="shared" si="114"/>
        <v>0</v>
      </c>
      <c r="AF504" s="163"/>
      <c r="AG504" s="12" t="str">
        <f>IF(K504=""," ",VLOOKUP(C504,'Ceiling - Project impl.'!$A$1:$F$202,4,FALSE))</f>
        <v xml:space="preserve"> </v>
      </c>
      <c r="AH504" s="13">
        <f t="shared" si="115"/>
        <v>0</v>
      </c>
      <c r="AI504" s="182">
        <f t="shared" si="116"/>
        <v>0</v>
      </c>
      <c r="AJ504" s="14"/>
      <c r="AK504" s="6">
        <f t="shared" si="117"/>
        <v>0</v>
      </c>
      <c r="AL504" s="163"/>
      <c r="AM504" s="12" t="str">
        <f>IF(O504=""," ",VLOOKUP(C504,'Ceiling - Project impl.'!$A$1:$F$202,5,FALSE))</f>
        <v xml:space="preserve"> </v>
      </c>
      <c r="AN504" s="13">
        <f t="shared" si="118"/>
        <v>0</v>
      </c>
      <c r="AO504" s="182">
        <f t="shared" si="119"/>
        <v>0</v>
      </c>
      <c r="AP504" s="14"/>
      <c r="AQ504" s="6">
        <f t="shared" si="120"/>
        <v>0</v>
      </c>
      <c r="AR504" s="163"/>
      <c r="AS504" s="12" t="str">
        <f>IF(S504=""," ",VLOOKUP(C504,'Ceiling - Project impl.'!$A$1:$F$202,6,FALSE))</f>
        <v xml:space="preserve"> </v>
      </c>
      <c r="AT504" s="13">
        <f t="shared" si="121"/>
        <v>0</v>
      </c>
      <c r="AU504" s="182">
        <f t="shared" si="122"/>
        <v>0</v>
      </c>
      <c r="AV504" s="136">
        <f t="shared" si="123"/>
        <v>0</v>
      </c>
      <c r="AW504" s="15">
        <f t="shared" si="124"/>
        <v>0</v>
      </c>
      <c r="AX504" s="183">
        <f t="shared" si="125"/>
        <v>0</v>
      </c>
      <c r="AY504" s="388"/>
      <c r="AZ504" s="388"/>
      <c r="BA504" s="388"/>
    </row>
    <row r="505" spans="1:53" x14ac:dyDescent="0.3">
      <c r="A505" s="71"/>
      <c r="B505" s="11" t="str">
        <f>IF(A505="","",VLOOKUP(A505,'II.Distribution of grant'!$A$6:$E$45,2,FALSE))</f>
        <v/>
      </c>
      <c r="C505" s="11" t="str">
        <f>IF(A505="","",VLOOKUP(A505,'II.Distribution of grant'!$A$6:$E$45,4,FALSE))</f>
        <v/>
      </c>
      <c r="D505" s="11" t="str">
        <f>IF(A505=""," ",VLOOKUP(C505,'Ceiling - Project impl.'!$A$1:$F$202,2,FALSE))</f>
        <v xml:space="preserve"> </v>
      </c>
      <c r="E505" s="6"/>
      <c r="F505" s="6"/>
      <c r="G505" s="6"/>
      <c r="H505" s="12" t="str">
        <f>IF(G505=""," ",VLOOKUP(C505,'Ceiling - Project impl.'!$A$1:$F$202,3,FALSE))</f>
        <v xml:space="preserve"> </v>
      </c>
      <c r="I505" s="13">
        <f t="shared" si="105"/>
        <v>0</v>
      </c>
      <c r="J505" s="14"/>
      <c r="K505" s="6"/>
      <c r="L505" s="12" t="str">
        <f>IF(K505=""," ",VLOOKUP(C505,'Ceiling - Project impl.'!$A$1:$F$202,4,FALSE))</f>
        <v xml:space="preserve"> </v>
      </c>
      <c r="M505" s="13">
        <f t="shared" si="106"/>
        <v>0</v>
      </c>
      <c r="N505" s="14"/>
      <c r="O505" s="6"/>
      <c r="P505" s="12" t="str">
        <f>IF(O505=""," ",VLOOKUP(C505,'Ceiling - Project impl.'!$A$1:$F$202,5,FALSE))</f>
        <v xml:space="preserve"> </v>
      </c>
      <c r="Q505" s="13">
        <f t="shared" si="107"/>
        <v>0</v>
      </c>
      <c r="R505" s="14"/>
      <c r="S505" s="6"/>
      <c r="T505" s="12" t="str">
        <f>IF(S505=""," ",VLOOKUP(C505,'Ceiling - Project impl.'!$A$1:$F$202,6,FALSE))</f>
        <v xml:space="preserve"> </v>
      </c>
      <c r="U505" s="13">
        <f t="shared" si="108"/>
        <v>0</v>
      </c>
      <c r="V505" s="136">
        <f t="shared" si="109"/>
        <v>0</v>
      </c>
      <c r="W505" s="15">
        <f t="shared" si="110"/>
        <v>0</v>
      </c>
      <c r="Y505" s="6">
        <f t="shared" si="111"/>
        <v>0</v>
      </c>
      <c r="Z505" s="163"/>
      <c r="AA505" s="12" t="str">
        <f>IF(G505=""," ",VLOOKUP(C505,'Ceiling - Project impl.'!$A$1:$F$202,3,FALSE))</f>
        <v xml:space="preserve"> </v>
      </c>
      <c r="AB505" s="13">
        <f t="shared" si="112"/>
        <v>0</v>
      </c>
      <c r="AC505" s="182">
        <f t="shared" si="113"/>
        <v>0</v>
      </c>
      <c r="AD505" s="14"/>
      <c r="AE505" s="6">
        <f t="shared" si="114"/>
        <v>0</v>
      </c>
      <c r="AF505" s="163"/>
      <c r="AG505" s="12" t="str">
        <f>IF(K505=""," ",VLOOKUP(C505,'Ceiling - Project impl.'!$A$1:$F$202,4,FALSE))</f>
        <v xml:space="preserve"> </v>
      </c>
      <c r="AH505" s="13">
        <f t="shared" si="115"/>
        <v>0</v>
      </c>
      <c r="AI505" s="182">
        <f t="shared" si="116"/>
        <v>0</v>
      </c>
      <c r="AJ505" s="14"/>
      <c r="AK505" s="6">
        <f t="shared" si="117"/>
        <v>0</v>
      </c>
      <c r="AL505" s="163"/>
      <c r="AM505" s="12" t="str">
        <f>IF(O505=""," ",VLOOKUP(C505,'Ceiling - Project impl.'!$A$1:$F$202,5,FALSE))</f>
        <v xml:space="preserve"> </v>
      </c>
      <c r="AN505" s="13">
        <f t="shared" si="118"/>
        <v>0</v>
      </c>
      <c r="AO505" s="182">
        <f t="shared" si="119"/>
        <v>0</v>
      </c>
      <c r="AP505" s="14"/>
      <c r="AQ505" s="6">
        <f t="shared" si="120"/>
        <v>0</v>
      </c>
      <c r="AR505" s="163"/>
      <c r="AS505" s="12" t="str">
        <f>IF(S505=""," ",VLOOKUP(C505,'Ceiling - Project impl.'!$A$1:$F$202,6,FALSE))</f>
        <v xml:space="preserve"> </v>
      </c>
      <c r="AT505" s="13">
        <f t="shared" si="121"/>
        <v>0</v>
      </c>
      <c r="AU505" s="182">
        <f t="shared" si="122"/>
        <v>0</v>
      </c>
      <c r="AV505" s="136">
        <f t="shared" si="123"/>
        <v>0</v>
      </c>
      <c r="AW505" s="15">
        <f t="shared" si="124"/>
        <v>0</v>
      </c>
      <c r="AX505" s="183">
        <f t="shared" si="125"/>
        <v>0</v>
      </c>
      <c r="AY505" s="388"/>
      <c r="AZ505" s="388"/>
      <c r="BA505" s="388"/>
    </row>
    <row r="506" spans="1:53" x14ac:dyDescent="0.3">
      <c r="A506" s="71"/>
      <c r="B506" s="11" t="str">
        <f>IF(A506="","",VLOOKUP(A506,'II.Distribution of grant'!$A$6:$E$45,2,FALSE))</f>
        <v/>
      </c>
      <c r="C506" s="11" t="str">
        <f>IF(A506="","",VLOOKUP(A506,'II.Distribution of grant'!$A$6:$E$45,4,FALSE))</f>
        <v/>
      </c>
      <c r="D506" s="11" t="str">
        <f>IF(A506=""," ",VLOOKUP(C506,'Ceiling - Project impl.'!$A$1:$F$202,2,FALSE))</f>
        <v xml:space="preserve"> </v>
      </c>
      <c r="E506" s="6"/>
      <c r="F506" s="6"/>
      <c r="G506" s="6"/>
      <c r="H506" s="12" t="str">
        <f>IF(G506=""," ",VLOOKUP(C506,'Ceiling - Project impl.'!$A$1:$F$202,3,FALSE))</f>
        <v xml:space="preserve"> </v>
      </c>
      <c r="I506" s="13">
        <f t="shared" si="105"/>
        <v>0</v>
      </c>
      <c r="J506" s="14"/>
      <c r="K506" s="6"/>
      <c r="L506" s="12" t="str">
        <f>IF(K506=""," ",VLOOKUP(C506,'Ceiling - Project impl.'!$A$1:$F$202,4,FALSE))</f>
        <v xml:space="preserve"> </v>
      </c>
      <c r="M506" s="13">
        <f t="shared" si="106"/>
        <v>0</v>
      </c>
      <c r="N506" s="14"/>
      <c r="O506" s="6"/>
      <c r="P506" s="12" t="str">
        <f>IF(O506=""," ",VLOOKUP(C506,'Ceiling - Project impl.'!$A$1:$F$202,5,FALSE))</f>
        <v xml:space="preserve"> </v>
      </c>
      <c r="Q506" s="13">
        <f t="shared" si="107"/>
        <v>0</v>
      </c>
      <c r="R506" s="14"/>
      <c r="S506" s="6"/>
      <c r="T506" s="12" t="str">
        <f>IF(S506=""," ",VLOOKUP(C506,'Ceiling - Project impl.'!$A$1:$F$202,6,FALSE))</f>
        <v xml:space="preserve"> </v>
      </c>
      <c r="U506" s="13">
        <f t="shared" si="108"/>
        <v>0</v>
      </c>
      <c r="V506" s="136">
        <f t="shared" si="109"/>
        <v>0</v>
      </c>
      <c r="W506" s="15">
        <f t="shared" si="110"/>
        <v>0</v>
      </c>
      <c r="Y506" s="6">
        <f t="shared" si="111"/>
        <v>0</v>
      </c>
      <c r="Z506" s="163"/>
      <c r="AA506" s="12" t="str">
        <f>IF(G506=""," ",VLOOKUP(C506,'Ceiling - Project impl.'!$A$1:$F$202,3,FALSE))</f>
        <v xml:space="preserve"> </v>
      </c>
      <c r="AB506" s="13">
        <f t="shared" si="112"/>
        <v>0</v>
      </c>
      <c r="AC506" s="182">
        <f t="shared" si="113"/>
        <v>0</v>
      </c>
      <c r="AD506" s="14"/>
      <c r="AE506" s="6">
        <f t="shared" si="114"/>
        <v>0</v>
      </c>
      <c r="AF506" s="163"/>
      <c r="AG506" s="12" t="str">
        <f>IF(K506=""," ",VLOOKUP(C506,'Ceiling - Project impl.'!$A$1:$F$202,4,FALSE))</f>
        <v xml:space="preserve"> </v>
      </c>
      <c r="AH506" s="13">
        <f t="shared" si="115"/>
        <v>0</v>
      </c>
      <c r="AI506" s="182">
        <f t="shared" si="116"/>
        <v>0</v>
      </c>
      <c r="AJ506" s="14"/>
      <c r="AK506" s="6">
        <f t="shared" si="117"/>
        <v>0</v>
      </c>
      <c r="AL506" s="163"/>
      <c r="AM506" s="12" t="str">
        <f>IF(O506=""," ",VLOOKUP(C506,'Ceiling - Project impl.'!$A$1:$F$202,5,FALSE))</f>
        <v xml:space="preserve"> </v>
      </c>
      <c r="AN506" s="13">
        <f t="shared" si="118"/>
        <v>0</v>
      </c>
      <c r="AO506" s="182">
        <f t="shared" si="119"/>
        <v>0</v>
      </c>
      <c r="AP506" s="14"/>
      <c r="AQ506" s="6">
        <f t="shared" si="120"/>
        <v>0</v>
      </c>
      <c r="AR506" s="163"/>
      <c r="AS506" s="12" t="str">
        <f>IF(S506=""," ",VLOOKUP(C506,'Ceiling - Project impl.'!$A$1:$F$202,6,FALSE))</f>
        <v xml:space="preserve"> </v>
      </c>
      <c r="AT506" s="13">
        <f t="shared" si="121"/>
        <v>0</v>
      </c>
      <c r="AU506" s="182">
        <f t="shared" si="122"/>
        <v>0</v>
      </c>
      <c r="AV506" s="136">
        <f t="shared" si="123"/>
        <v>0</v>
      </c>
      <c r="AW506" s="15">
        <f t="shared" si="124"/>
        <v>0</v>
      </c>
      <c r="AX506" s="183">
        <f t="shared" si="125"/>
        <v>0</v>
      </c>
      <c r="AY506" s="388"/>
      <c r="AZ506" s="388"/>
      <c r="BA506" s="388"/>
    </row>
    <row r="507" spans="1:53" x14ac:dyDescent="0.3">
      <c r="A507" s="71"/>
      <c r="B507" s="11" t="str">
        <f>IF(A507="","",VLOOKUP(A507,'II.Distribution of grant'!$A$6:$E$45,2,FALSE))</f>
        <v/>
      </c>
      <c r="C507" s="11" t="str">
        <f>IF(A507="","",VLOOKUP(A507,'II.Distribution of grant'!$A$6:$E$45,4,FALSE))</f>
        <v/>
      </c>
      <c r="D507" s="11" t="str">
        <f>IF(A507=""," ",VLOOKUP(C507,'Ceiling - Project impl.'!$A$1:$F$202,2,FALSE))</f>
        <v xml:space="preserve"> </v>
      </c>
      <c r="E507" s="6"/>
      <c r="F507" s="6"/>
      <c r="G507" s="6"/>
      <c r="H507" s="12" t="str">
        <f>IF(G507=""," ",VLOOKUP(C507,'Ceiling - Project impl.'!$A$1:$F$202,3,FALSE))</f>
        <v xml:space="preserve"> </v>
      </c>
      <c r="I507" s="13">
        <f t="shared" si="105"/>
        <v>0</v>
      </c>
      <c r="J507" s="14"/>
      <c r="K507" s="6"/>
      <c r="L507" s="12" t="str">
        <f>IF(K507=""," ",VLOOKUP(C507,'Ceiling - Project impl.'!$A$1:$F$202,4,FALSE))</f>
        <v xml:space="preserve"> </v>
      </c>
      <c r="M507" s="13">
        <f t="shared" si="106"/>
        <v>0</v>
      </c>
      <c r="N507" s="14"/>
      <c r="O507" s="6"/>
      <c r="P507" s="12" t="str">
        <f>IF(O507=""," ",VLOOKUP(C507,'Ceiling - Project impl.'!$A$1:$F$202,5,FALSE))</f>
        <v xml:space="preserve"> </v>
      </c>
      <c r="Q507" s="13">
        <f t="shared" si="107"/>
        <v>0</v>
      </c>
      <c r="R507" s="14"/>
      <c r="S507" s="6"/>
      <c r="T507" s="12" t="str">
        <f>IF(S507=""," ",VLOOKUP(C507,'Ceiling - Project impl.'!$A$1:$F$202,6,FALSE))</f>
        <v xml:space="preserve"> </v>
      </c>
      <c r="U507" s="13">
        <f t="shared" si="108"/>
        <v>0</v>
      </c>
      <c r="V507" s="136">
        <f t="shared" si="109"/>
        <v>0</v>
      </c>
      <c r="W507" s="15">
        <f t="shared" si="110"/>
        <v>0</v>
      </c>
      <c r="Y507" s="6">
        <f t="shared" si="111"/>
        <v>0</v>
      </c>
      <c r="Z507" s="163"/>
      <c r="AA507" s="12" t="str">
        <f>IF(G507=""," ",VLOOKUP(C507,'Ceiling - Project impl.'!$A$1:$F$202,3,FALSE))</f>
        <v xml:space="preserve"> </v>
      </c>
      <c r="AB507" s="13">
        <f t="shared" si="112"/>
        <v>0</v>
      </c>
      <c r="AC507" s="182">
        <f t="shared" si="113"/>
        <v>0</v>
      </c>
      <c r="AD507" s="14"/>
      <c r="AE507" s="6">
        <f t="shared" si="114"/>
        <v>0</v>
      </c>
      <c r="AF507" s="163"/>
      <c r="AG507" s="12" t="str">
        <f>IF(K507=""," ",VLOOKUP(C507,'Ceiling - Project impl.'!$A$1:$F$202,4,FALSE))</f>
        <v xml:space="preserve"> </v>
      </c>
      <c r="AH507" s="13">
        <f t="shared" si="115"/>
        <v>0</v>
      </c>
      <c r="AI507" s="182">
        <f t="shared" si="116"/>
        <v>0</v>
      </c>
      <c r="AJ507" s="14"/>
      <c r="AK507" s="6">
        <f t="shared" si="117"/>
        <v>0</v>
      </c>
      <c r="AL507" s="163"/>
      <c r="AM507" s="12" t="str">
        <f>IF(O507=""," ",VLOOKUP(C507,'Ceiling - Project impl.'!$A$1:$F$202,5,FALSE))</f>
        <v xml:space="preserve"> </v>
      </c>
      <c r="AN507" s="13">
        <f t="shared" si="118"/>
        <v>0</v>
      </c>
      <c r="AO507" s="182">
        <f t="shared" si="119"/>
        <v>0</v>
      </c>
      <c r="AP507" s="14"/>
      <c r="AQ507" s="6">
        <f t="shared" si="120"/>
        <v>0</v>
      </c>
      <c r="AR507" s="163"/>
      <c r="AS507" s="12" t="str">
        <f>IF(S507=""," ",VLOOKUP(C507,'Ceiling - Project impl.'!$A$1:$F$202,6,FALSE))</f>
        <v xml:space="preserve"> </v>
      </c>
      <c r="AT507" s="13">
        <f t="shared" si="121"/>
        <v>0</v>
      </c>
      <c r="AU507" s="182">
        <f t="shared" si="122"/>
        <v>0</v>
      </c>
      <c r="AV507" s="136">
        <f t="shared" si="123"/>
        <v>0</v>
      </c>
      <c r="AW507" s="15">
        <f t="shared" si="124"/>
        <v>0</v>
      </c>
      <c r="AX507" s="183">
        <f t="shared" si="125"/>
        <v>0</v>
      </c>
      <c r="AY507" s="388"/>
      <c r="AZ507" s="388"/>
      <c r="BA507" s="388"/>
    </row>
    <row r="508" spans="1:53" x14ac:dyDescent="0.3">
      <c r="A508" s="71"/>
      <c r="B508" s="11" t="str">
        <f>IF(A508="","",VLOOKUP(A508,'II.Distribution of grant'!$A$6:$E$45,2,FALSE))</f>
        <v/>
      </c>
      <c r="C508" s="11" t="str">
        <f>IF(A508="","",VLOOKUP(A508,'II.Distribution of grant'!$A$6:$E$45,4,FALSE))</f>
        <v/>
      </c>
      <c r="D508" s="11" t="str">
        <f>IF(A508=""," ",VLOOKUP(C508,'Ceiling - Project impl.'!$A$1:$F$202,2,FALSE))</f>
        <v xml:space="preserve"> </v>
      </c>
      <c r="E508" s="6"/>
      <c r="F508" s="6"/>
      <c r="G508" s="6"/>
      <c r="H508" s="12" t="str">
        <f>IF(G508=""," ",VLOOKUP(C508,'Ceiling - Project impl.'!$A$1:$F$202,3,FALSE))</f>
        <v xml:space="preserve"> </v>
      </c>
      <c r="I508" s="13">
        <f t="shared" si="105"/>
        <v>0</v>
      </c>
      <c r="J508" s="14"/>
      <c r="K508" s="6"/>
      <c r="L508" s="12" t="str">
        <f>IF(K508=""," ",VLOOKUP(C508,'Ceiling - Project impl.'!$A$1:$F$202,4,FALSE))</f>
        <v xml:space="preserve"> </v>
      </c>
      <c r="M508" s="13">
        <f t="shared" si="106"/>
        <v>0</v>
      </c>
      <c r="N508" s="14"/>
      <c r="O508" s="6"/>
      <c r="P508" s="12" t="str">
        <f>IF(O508=""," ",VLOOKUP(C508,'Ceiling - Project impl.'!$A$1:$F$202,5,FALSE))</f>
        <v xml:space="preserve"> </v>
      </c>
      <c r="Q508" s="13">
        <f t="shared" si="107"/>
        <v>0</v>
      </c>
      <c r="R508" s="14"/>
      <c r="S508" s="6"/>
      <c r="T508" s="12" t="str">
        <f>IF(S508=""," ",VLOOKUP(C508,'Ceiling - Project impl.'!$A$1:$F$202,6,FALSE))</f>
        <v xml:space="preserve"> </v>
      </c>
      <c r="U508" s="13">
        <f t="shared" si="108"/>
        <v>0</v>
      </c>
      <c r="V508" s="136">
        <f t="shared" si="109"/>
        <v>0</v>
      </c>
      <c r="W508" s="15">
        <f t="shared" si="110"/>
        <v>0</v>
      </c>
      <c r="Y508" s="6">
        <f t="shared" si="111"/>
        <v>0</v>
      </c>
      <c r="Z508" s="163"/>
      <c r="AA508" s="12" t="str">
        <f>IF(G508=""," ",VLOOKUP(C508,'Ceiling - Project impl.'!$A$1:$F$202,3,FALSE))</f>
        <v xml:space="preserve"> </v>
      </c>
      <c r="AB508" s="13">
        <f t="shared" si="112"/>
        <v>0</v>
      </c>
      <c r="AC508" s="182">
        <f t="shared" si="113"/>
        <v>0</v>
      </c>
      <c r="AD508" s="14"/>
      <c r="AE508" s="6">
        <f t="shared" si="114"/>
        <v>0</v>
      </c>
      <c r="AF508" s="163"/>
      <c r="AG508" s="12" t="str">
        <f>IF(K508=""," ",VLOOKUP(C508,'Ceiling - Project impl.'!$A$1:$F$202,4,FALSE))</f>
        <v xml:space="preserve"> </v>
      </c>
      <c r="AH508" s="13">
        <f t="shared" si="115"/>
        <v>0</v>
      </c>
      <c r="AI508" s="182">
        <f t="shared" si="116"/>
        <v>0</v>
      </c>
      <c r="AJ508" s="14"/>
      <c r="AK508" s="6">
        <f t="shared" si="117"/>
        <v>0</v>
      </c>
      <c r="AL508" s="163"/>
      <c r="AM508" s="12" t="str">
        <f>IF(O508=""," ",VLOOKUP(C508,'Ceiling - Project impl.'!$A$1:$F$202,5,FALSE))</f>
        <v xml:space="preserve"> </v>
      </c>
      <c r="AN508" s="13">
        <f t="shared" si="118"/>
        <v>0</v>
      </c>
      <c r="AO508" s="182">
        <f t="shared" si="119"/>
        <v>0</v>
      </c>
      <c r="AP508" s="14"/>
      <c r="AQ508" s="6">
        <f t="shared" si="120"/>
        <v>0</v>
      </c>
      <c r="AR508" s="163"/>
      <c r="AS508" s="12" t="str">
        <f>IF(S508=""," ",VLOOKUP(C508,'Ceiling - Project impl.'!$A$1:$F$202,6,FALSE))</f>
        <v xml:space="preserve"> </v>
      </c>
      <c r="AT508" s="13">
        <f t="shared" si="121"/>
        <v>0</v>
      </c>
      <c r="AU508" s="182">
        <f t="shared" si="122"/>
        <v>0</v>
      </c>
      <c r="AV508" s="136">
        <f t="shared" si="123"/>
        <v>0</v>
      </c>
      <c r="AW508" s="15">
        <f t="shared" si="124"/>
        <v>0</v>
      </c>
      <c r="AX508" s="183">
        <f t="shared" si="125"/>
        <v>0</v>
      </c>
      <c r="AY508" s="388"/>
      <c r="AZ508" s="388"/>
      <c r="BA508" s="388"/>
    </row>
    <row r="509" spans="1:53" x14ac:dyDescent="0.3">
      <c r="A509" s="71"/>
      <c r="B509" s="11" t="str">
        <f>IF(A509="","",VLOOKUP(A509,'II.Distribution of grant'!$A$6:$E$45,2,FALSE))</f>
        <v/>
      </c>
      <c r="C509" s="11" t="str">
        <f>IF(A509="","",VLOOKUP(A509,'II.Distribution of grant'!$A$6:$E$45,4,FALSE))</f>
        <v/>
      </c>
      <c r="D509" s="11" t="str">
        <f>IF(A509=""," ",VLOOKUP(C509,'Ceiling - Project impl.'!$A$1:$F$202,2,FALSE))</f>
        <v xml:space="preserve"> </v>
      </c>
      <c r="E509" s="6"/>
      <c r="F509" s="6"/>
      <c r="G509" s="6"/>
      <c r="H509" s="12" t="str">
        <f>IF(G509=""," ",VLOOKUP(C509,'Ceiling - Project impl.'!$A$1:$F$202,3,FALSE))</f>
        <v xml:space="preserve"> </v>
      </c>
      <c r="I509" s="13">
        <f t="shared" si="105"/>
        <v>0</v>
      </c>
      <c r="J509" s="14"/>
      <c r="K509" s="6"/>
      <c r="L509" s="12" t="str">
        <f>IF(K509=""," ",VLOOKUP(C509,'Ceiling - Project impl.'!$A$1:$F$202,4,FALSE))</f>
        <v xml:space="preserve"> </v>
      </c>
      <c r="M509" s="13">
        <f t="shared" si="106"/>
        <v>0</v>
      </c>
      <c r="N509" s="14"/>
      <c r="O509" s="6"/>
      <c r="P509" s="12" t="str">
        <f>IF(O509=""," ",VLOOKUP(C509,'Ceiling - Project impl.'!$A$1:$F$202,5,FALSE))</f>
        <v xml:space="preserve"> </v>
      </c>
      <c r="Q509" s="13">
        <f t="shared" si="107"/>
        <v>0</v>
      </c>
      <c r="R509" s="14"/>
      <c r="S509" s="6"/>
      <c r="T509" s="12" t="str">
        <f>IF(S509=""," ",VLOOKUP(C509,'Ceiling - Project impl.'!$A$1:$F$202,6,FALSE))</f>
        <v xml:space="preserve"> </v>
      </c>
      <c r="U509" s="13">
        <f t="shared" si="108"/>
        <v>0</v>
      </c>
      <c r="V509" s="136">
        <f t="shared" si="109"/>
        <v>0</v>
      </c>
      <c r="W509" s="15">
        <f t="shared" si="110"/>
        <v>0</v>
      </c>
      <c r="Y509" s="6">
        <f t="shared" si="111"/>
        <v>0</v>
      </c>
      <c r="Z509" s="163"/>
      <c r="AA509" s="12" t="str">
        <f>IF(G509=""," ",VLOOKUP(C509,'Ceiling - Project impl.'!$A$1:$F$202,3,FALSE))</f>
        <v xml:space="preserve"> </v>
      </c>
      <c r="AB509" s="13">
        <f t="shared" si="112"/>
        <v>0</v>
      </c>
      <c r="AC509" s="182">
        <f t="shared" si="113"/>
        <v>0</v>
      </c>
      <c r="AD509" s="14"/>
      <c r="AE509" s="6">
        <f t="shared" si="114"/>
        <v>0</v>
      </c>
      <c r="AF509" s="163"/>
      <c r="AG509" s="12" t="str">
        <f>IF(K509=""," ",VLOOKUP(C509,'Ceiling - Project impl.'!$A$1:$F$202,4,FALSE))</f>
        <v xml:space="preserve"> </v>
      </c>
      <c r="AH509" s="13">
        <f t="shared" si="115"/>
        <v>0</v>
      </c>
      <c r="AI509" s="182">
        <f t="shared" si="116"/>
        <v>0</v>
      </c>
      <c r="AJ509" s="14"/>
      <c r="AK509" s="6">
        <f t="shared" si="117"/>
        <v>0</v>
      </c>
      <c r="AL509" s="163"/>
      <c r="AM509" s="12" t="str">
        <f>IF(O509=""," ",VLOOKUP(C509,'Ceiling - Project impl.'!$A$1:$F$202,5,FALSE))</f>
        <v xml:space="preserve"> </v>
      </c>
      <c r="AN509" s="13">
        <f t="shared" si="118"/>
        <v>0</v>
      </c>
      <c r="AO509" s="182">
        <f t="shared" si="119"/>
        <v>0</v>
      </c>
      <c r="AP509" s="14"/>
      <c r="AQ509" s="6">
        <f t="shared" si="120"/>
        <v>0</v>
      </c>
      <c r="AR509" s="163"/>
      <c r="AS509" s="12" t="str">
        <f>IF(S509=""," ",VLOOKUP(C509,'Ceiling - Project impl.'!$A$1:$F$202,6,FALSE))</f>
        <v xml:space="preserve"> </v>
      </c>
      <c r="AT509" s="13">
        <f t="shared" si="121"/>
        <v>0</v>
      </c>
      <c r="AU509" s="182">
        <f t="shared" si="122"/>
        <v>0</v>
      </c>
      <c r="AV509" s="136">
        <f t="shared" si="123"/>
        <v>0</v>
      </c>
      <c r="AW509" s="15">
        <f t="shared" si="124"/>
        <v>0</v>
      </c>
      <c r="AX509" s="183">
        <f t="shared" si="125"/>
        <v>0</v>
      </c>
      <c r="AY509" s="388"/>
      <c r="AZ509" s="388"/>
      <c r="BA509" s="388"/>
    </row>
    <row r="510" spans="1:53" x14ac:dyDescent="0.3">
      <c r="A510" s="71"/>
      <c r="B510" s="11" t="str">
        <f>IF(A510="","",VLOOKUP(A510,'II.Distribution of grant'!$A$6:$E$45,2,FALSE))</f>
        <v/>
      </c>
      <c r="C510" s="11" t="str">
        <f>IF(A510="","",VLOOKUP(A510,'II.Distribution of grant'!$A$6:$E$45,4,FALSE))</f>
        <v/>
      </c>
      <c r="D510" s="11" t="str">
        <f>IF(A510=""," ",VLOOKUP(C510,'Ceiling - Project impl.'!$A$1:$F$202,2,FALSE))</f>
        <v xml:space="preserve"> </v>
      </c>
      <c r="E510" s="6"/>
      <c r="F510" s="6"/>
      <c r="G510" s="6"/>
      <c r="H510" s="12" t="str">
        <f>IF(G510=""," ",VLOOKUP(C510,'Ceiling - Project impl.'!$A$1:$F$202,3,FALSE))</f>
        <v xml:space="preserve"> </v>
      </c>
      <c r="I510" s="13">
        <f t="shared" si="105"/>
        <v>0</v>
      </c>
      <c r="J510" s="14"/>
      <c r="K510" s="6"/>
      <c r="L510" s="12" t="str">
        <f>IF(K510=""," ",VLOOKUP(C510,'Ceiling - Project impl.'!$A$1:$F$202,4,FALSE))</f>
        <v xml:space="preserve"> </v>
      </c>
      <c r="M510" s="13">
        <f t="shared" si="106"/>
        <v>0</v>
      </c>
      <c r="N510" s="14"/>
      <c r="O510" s="6"/>
      <c r="P510" s="12" t="str">
        <f>IF(O510=""," ",VLOOKUP(C510,'Ceiling - Project impl.'!$A$1:$F$202,5,FALSE))</f>
        <v xml:space="preserve"> </v>
      </c>
      <c r="Q510" s="13">
        <f t="shared" si="107"/>
        <v>0</v>
      </c>
      <c r="R510" s="14"/>
      <c r="S510" s="6"/>
      <c r="T510" s="12" t="str">
        <f>IF(S510=""," ",VLOOKUP(C510,'Ceiling - Project impl.'!$A$1:$F$202,6,FALSE))</f>
        <v xml:space="preserve"> </v>
      </c>
      <c r="U510" s="13">
        <f t="shared" si="108"/>
        <v>0</v>
      </c>
      <c r="V510" s="136">
        <f t="shared" si="109"/>
        <v>0</v>
      </c>
      <c r="W510" s="15">
        <f t="shared" si="110"/>
        <v>0</v>
      </c>
      <c r="Y510" s="6">
        <f t="shared" si="111"/>
        <v>0</v>
      </c>
      <c r="Z510" s="163"/>
      <c r="AA510" s="12" t="str">
        <f>IF(G510=""," ",VLOOKUP(C510,'Ceiling - Project impl.'!$A$1:$F$202,3,FALSE))</f>
        <v xml:space="preserve"> </v>
      </c>
      <c r="AB510" s="13">
        <f t="shared" si="112"/>
        <v>0</v>
      </c>
      <c r="AC510" s="182">
        <f t="shared" si="113"/>
        <v>0</v>
      </c>
      <c r="AD510" s="14"/>
      <c r="AE510" s="6">
        <f t="shared" si="114"/>
        <v>0</v>
      </c>
      <c r="AF510" s="163"/>
      <c r="AG510" s="12" t="str">
        <f>IF(K510=""," ",VLOOKUP(C510,'Ceiling - Project impl.'!$A$1:$F$202,4,FALSE))</f>
        <v xml:space="preserve"> </v>
      </c>
      <c r="AH510" s="13">
        <f t="shared" si="115"/>
        <v>0</v>
      </c>
      <c r="AI510" s="182">
        <f t="shared" si="116"/>
        <v>0</v>
      </c>
      <c r="AJ510" s="14"/>
      <c r="AK510" s="6">
        <f t="shared" si="117"/>
        <v>0</v>
      </c>
      <c r="AL510" s="163"/>
      <c r="AM510" s="12" t="str">
        <f>IF(O510=""," ",VLOOKUP(C510,'Ceiling - Project impl.'!$A$1:$F$202,5,FALSE))</f>
        <v xml:space="preserve"> </v>
      </c>
      <c r="AN510" s="13">
        <f t="shared" si="118"/>
        <v>0</v>
      </c>
      <c r="AO510" s="182">
        <f t="shared" si="119"/>
        <v>0</v>
      </c>
      <c r="AP510" s="14"/>
      <c r="AQ510" s="6">
        <f t="shared" si="120"/>
        <v>0</v>
      </c>
      <c r="AR510" s="163"/>
      <c r="AS510" s="12" t="str">
        <f>IF(S510=""," ",VLOOKUP(C510,'Ceiling - Project impl.'!$A$1:$F$202,6,FALSE))</f>
        <v xml:space="preserve"> </v>
      </c>
      <c r="AT510" s="13">
        <f t="shared" si="121"/>
        <v>0</v>
      </c>
      <c r="AU510" s="182">
        <f t="shared" si="122"/>
        <v>0</v>
      </c>
      <c r="AV510" s="136">
        <f t="shared" si="123"/>
        <v>0</v>
      </c>
      <c r="AW510" s="15">
        <f t="shared" si="124"/>
        <v>0</v>
      </c>
      <c r="AX510" s="183">
        <f t="shared" si="125"/>
        <v>0</v>
      </c>
      <c r="AY510" s="388"/>
      <c r="AZ510" s="388"/>
      <c r="BA510" s="388"/>
    </row>
    <row r="511" spans="1:53" x14ac:dyDescent="0.3">
      <c r="A511" s="71"/>
      <c r="B511" s="11" t="str">
        <f>IF(A511="","",VLOOKUP(A511,'II.Distribution of grant'!$A$6:$E$45,2,FALSE))</f>
        <v/>
      </c>
      <c r="C511" s="11" t="str">
        <f>IF(A511="","",VLOOKUP(A511,'II.Distribution of grant'!$A$6:$E$45,4,FALSE))</f>
        <v/>
      </c>
      <c r="D511" s="11" t="str">
        <f>IF(A511=""," ",VLOOKUP(C511,'Ceiling - Project impl.'!$A$1:$F$202,2,FALSE))</f>
        <v xml:space="preserve"> </v>
      </c>
      <c r="E511" s="6"/>
      <c r="F511" s="6"/>
      <c r="G511" s="6"/>
      <c r="H511" s="12" t="str">
        <f>IF(G511=""," ",VLOOKUP(C511,'Ceiling - Project impl.'!$A$1:$F$202,3,FALSE))</f>
        <v xml:space="preserve"> </v>
      </c>
      <c r="I511" s="13">
        <f t="shared" si="7"/>
        <v>0</v>
      </c>
      <c r="J511" s="14"/>
      <c r="K511" s="6"/>
      <c r="L511" s="12" t="str">
        <f>IF(K511=""," ",VLOOKUP(C511,'Ceiling - Project impl.'!$A$1:$F$202,4,FALSE))</f>
        <v xml:space="preserve"> </v>
      </c>
      <c r="M511" s="13">
        <f t="shared" si="8"/>
        <v>0</v>
      </c>
      <c r="N511" s="14"/>
      <c r="O511" s="6"/>
      <c r="P511" s="12" t="str">
        <f>IF(O511=""," ",VLOOKUP(C511,'Ceiling - Project impl.'!$A$1:$F$202,5,FALSE))</f>
        <v xml:space="preserve"> </v>
      </c>
      <c r="Q511" s="13">
        <f t="shared" si="9"/>
        <v>0</v>
      </c>
      <c r="R511" s="14"/>
      <c r="S511" s="6"/>
      <c r="T511" s="12" t="str">
        <f>IF(S511=""," ",VLOOKUP(C511,'Ceiling - Project impl.'!$A$1:$F$202,6,FALSE))</f>
        <v xml:space="preserve"> </v>
      </c>
      <c r="U511" s="13">
        <f t="shared" si="10"/>
        <v>0</v>
      </c>
      <c r="V511" s="136">
        <f t="shared" si="11"/>
        <v>0</v>
      </c>
      <c r="W511" s="15">
        <f t="shared" si="12"/>
        <v>0</v>
      </c>
      <c r="Y511" s="6">
        <f t="shared" si="13"/>
        <v>0</v>
      </c>
      <c r="Z511" s="163"/>
      <c r="AA511" s="12" t="str">
        <f>IF(G511=""," ",VLOOKUP(C511,'Ceiling - Project impl.'!$A$1:$F$202,3,FALSE))</f>
        <v xml:space="preserve"> </v>
      </c>
      <c r="AB511" s="13">
        <f t="shared" si="0"/>
        <v>0</v>
      </c>
      <c r="AC511" s="182">
        <f t="shared" si="14"/>
        <v>0</v>
      </c>
      <c r="AD511" s="14"/>
      <c r="AE511" s="6">
        <f t="shared" si="1"/>
        <v>0</v>
      </c>
      <c r="AF511" s="163"/>
      <c r="AG511" s="12" t="str">
        <f>IF(K511=""," ",VLOOKUP(C511,'Ceiling - Project impl.'!$A$1:$F$202,4,FALSE))</f>
        <v xml:space="preserve"> </v>
      </c>
      <c r="AH511" s="13">
        <f t="shared" si="15"/>
        <v>0</v>
      </c>
      <c r="AI511" s="182">
        <f t="shared" si="16"/>
        <v>0</v>
      </c>
      <c r="AJ511" s="14"/>
      <c r="AK511" s="6">
        <f t="shared" si="2"/>
        <v>0</v>
      </c>
      <c r="AL511" s="163"/>
      <c r="AM511" s="12" t="str">
        <f>IF(O511=""," ",VLOOKUP(C511,'Ceiling - Project impl.'!$A$1:$F$202,5,FALSE))</f>
        <v xml:space="preserve"> </v>
      </c>
      <c r="AN511" s="13">
        <f t="shared" si="3"/>
        <v>0</v>
      </c>
      <c r="AO511" s="182">
        <f t="shared" si="17"/>
        <v>0</v>
      </c>
      <c r="AP511" s="14"/>
      <c r="AQ511" s="6">
        <f t="shared" si="4"/>
        <v>0</v>
      </c>
      <c r="AR511" s="163"/>
      <c r="AS511" s="12" t="str">
        <f>IF(S511=""," ",VLOOKUP(C511,'Ceiling - Project impl.'!$A$1:$F$202,6,FALSE))</f>
        <v xml:space="preserve"> </v>
      </c>
      <c r="AT511" s="13">
        <f t="shared" si="5"/>
        <v>0</v>
      </c>
      <c r="AU511" s="182">
        <f t="shared" si="18"/>
        <v>0</v>
      </c>
      <c r="AV511" s="136">
        <f t="shared" si="6"/>
        <v>0</v>
      </c>
      <c r="AW511" s="15">
        <f t="shared" si="19"/>
        <v>0</v>
      </c>
      <c r="AX511" s="183">
        <f t="shared" si="20"/>
        <v>0</v>
      </c>
      <c r="AY511" s="388"/>
      <c r="AZ511" s="388"/>
      <c r="BA511" s="388"/>
    </row>
    <row r="512" spans="1:53" x14ac:dyDescent="0.3">
      <c r="A512" s="71"/>
      <c r="B512" s="11" t="str">
        <f>IF(A512="","",VLOOKUP(A512,'II.Distribution of grant'!$A$6:$E$45,2,FALSE))</f>
        <v/>
      </c>
      <c r="C512" s="11" t="str">
        <f>IF(A512="","",VLOOKUP(A512,'II.Distribution of grant'!$A$6:$E$45,4,FALSE))</f>
        <v/>
      </c>
      <c r="D512" s="11" t="str">
        <f>IF(A512=""," ",VLOOKUP(C512,'Ceiling - Project impl.'!$A$1:$F$202,2,FALSE))</f>
        <v xml:space="preserve"> </v>
      </c>
      <c r="E512" s="6"/>
      <c r="F512" s="6"/>
      <c r="G512" s="6"/>
      <c r="H512" s="12" t="str">
        <f>IF(G512=""," ",VLOOKUP(C512,'Ceiling - Project impl.'!$A$1:$F$202,3,FALSE))</f>
        <v xml:space="preserve"> </v>
      </c>
      <c r="I512" s="13">
        <f t="shared" si="7"/>
        <v>0</v>
      </c>
      <c r="J512" s="14"/>
      <c r="K512" s="6"/>
      <c r="L512" s="12" t="str">
        <f>IF(K512=""," ",VLOOKUP(C512,'Ceiling - Project impl.'!$A$1:$F$202,4,FALSE))</f>
        <v xml:space="preserve"> </v>
      </c>
      <c r="M512" s="13">
        <f t="shared" si="8"/>
        <v>0</v>
      </c>
      <c r="N512" s="14"/>
      <c r="O512" s="6"/>
      <c r="P512" s="12" t="str">
        <f>IF(O512=""," ",VLOOKUP(C512,'Ceiling - Project impl.'!$A$1:$F$202,5,FALSE))</f>
        <v xml:space="preserve"> </v>
      </c>
      <c r="Q512" s="13">
        <f t="shared" si="9"/>
        <v>0</v>
      </c>
      <c r="R512" s="14"/>
      <c r="S512" s="6"/>
      <c r="T512" s="12" t="str">
        <f>IF(S512=""," ",VLOOKUP(C512,'Ceiling - Project impl.'!$A$1:$F$202,6,FALSE))</f>
        <v xml:space="preserve"> </v>
      </c>
      <c r="U512" s="13">
        <f t="shared" si="10"/>
        <v>0</v>
      </c>
      <c r="V512" s="136">
        <f t="shared" si="11"/>
        <v>0</v>
      </c>
      <c r="W512" s="15">
        <f t="shared" si="12"/>
        <v>0</v>
      </c>
      <c r="Y512" s="6">
        <f t="shared" si="13"/>
        <v>0</v>
      </c>
      <c r="Z512" s="163"/>
      <c r="AA512" s="12" t="str">
        <f>IF(G512=""," ",VLOOKUP(C512,'Ceiling - Project impl.'!$A$1:$F$202,3,FALSE))</f>
        <v xml:space="preserve"> </v>
      </c>
      <c r="AB512" s="13">
        <f t="shared" si="0"/>
        <v>0</v>
      </c>
      <c r="AC512" s="182">
        <f t="shared" si="14"/>
        <v>0</v>
      </c>
      <c r="AD512" s="14"/>
      <c r="AE512" s="6">
        <f t="shared" si="1"/>
        <v>0</v>
      </c>
      <c r="AF512" s="163"/>
      <c r="AG512" s="12" t="str">
        <f>IF(K512=""," ",VLOOKUP(C512,'Ceiling - Project impl.'!$A$1:$F$202,4,FALSE))</f>
        <v xml:space="preserve"> </v>
      </c>
      <c r="AH512" s="13">
        <f t="shared" si="15"/>
        <v>0</v>
      </c>
      <c r="AI512" s="182">
        <f t="shared" si="16"/>
        <v>0</v>
      </c>
      <c r="AJ512" s="14"/>
      <c r="AK512" s="6">
        <f t="shared" si="2"/>
        <v>0</v>
      </c>
      <c r="AL512" s="163"/>
      <c r="AM512" s="12" t="str">
        <f>IF(O512=""," ",VLOOKUP(C512,'Ceiling - Project impl.'!$A$1:$F$202,5,FALSE))</f>
        <v xml:space="preserve"> </v>
      </c>
      <c r="AN512" s="13">
        <f t="shared" si="3"/>
        <v>0</v>
      </c>
      <c r="AO512" s="182">
        <f t="shared" si="17"/>
        <v>0</v>
      </c>
      <c r="AP512" s="14"/>
      <c r="AQ512" s="6">
        <f t="shared" si="4"/>
        <v>0</v>
      </c>
      <c r="AR512" s="163"/>
      <c r="AS512" s="12" t="str">
        <f>IF(S512=""," ",VLOOKUP(C512,'Ceiling - Project impl.'!$A$1:$F$202,6,FALSE))</f>
        <v xml:space="preserve"> </v>
      </c>
      <c r="AT512" s="13">
        <f t="shared" si="5"/>
        <v>0</v>
      </c>
      <c r="AU512" s="182">
        <f t="shared" si="18"/>
        <v>0</v>
      </c>
      <c r="AV512" s="136">
        <f t="shared" si="6"/>
        <v>0</v>
      </c>
      <c r="AW512" s="15">
        <f t="shared" si="19"/>
        <v>0</v>
      </c>
      <c r="AX512" s="183">
        <f t="shared" si="20"/>
        <v>0</v>
      </c>
      <c r="AY512" s="388"/>
      <c r="AZ512" s="388"/>
      <c r="BA512" s="388"/>
    </row>
    <row r="513" spans="1:53" x14ac:dyDescent="0.3">
      <c r="A513" s="71"/>
      <c r="B513" s="11" t="str">
        <f>IF(A513="","",VLOOKUP(A513,'II.Distribution of grant'!$A$6:$E$45,2,FALSE))</f>
        <v/>
      </c>
      <c r="C513" s="11" t="str">
        <f>IF(A513="","",VLOOKUP(A513,'II.Distribution of grant'!$A$6:$E$45,4,FALSE))</f>
        <v/>
      </c>
      <c r="D513" s="11" t="str">
        <f>IF(A513=""," ",VLOOKUP(C513,'Ceiling - Project impl.'!$A$1:$F$202,2,FALSE))</f>
        <v xml:space="preserve"> </v>
      </c>
      <c r="E513" s="6"/>
      <c r="F513" s="6"/>
      <c r="G513" s="6"/>
      <c r="H513" s="12" t="str">
        <f>IF(G513=""," ",VLOOKUP(C513,'Ceiling - Project impl.'!$A$1:$F$202,3,FALSE))</f>
        <v xml:space="preserve"> </v>
      </c>
      <c r="I513" s="13">
        <f t="shared" si="7"/>
        <v>0</v>
      </c>
      <c r="J513" s="14"/>
      <c r="K513" s="6"/>
      <c r="L513" s="12" t="str">
        <f>IF(K513=""," ",VLOOKUP(C513,'Ceiling - Project impl.'!$A$1:$F$202,4,FALSE))</f>
        <v xml:space="preserve"> </v>
      </c>
      <c r="M513" s="13">
        <f t="shared" si="8"/>
        <v>0</v>
      </c>
      <c r="N513" s="14"/>
      <c r="O513" s="6"/>
      <c r="P513" s="12" t="str">
        <f>IF(O513=""," ",VLOOKUP(C513,'Ceiling - Project impl.'!$A$1:$F$202,5,FALSE))</f>
        <v xml:space="preserve"> </v>
      </c>
      <c r="Q513" s="13">
        <f t="shared" si="9"/>
        <v>0</v>
      </c>
      <c r="R513" s="14"/>
      <c r="S513" s="6"/>
      <c r="T513" s="12" t="str">
        <f>IF(S513=""," ",VLOOKUP(C513,'Ceiling - Project impl.'!$A$1:$F$202,6,FALSE))</f>
        <v xml:space="preserve"> </v>
      </c>
      <c r="U513" s="13">
        <f t="shared" si="10"/>
        <v>0</v>
      </c>
      <c r="V513" s="136">
        <f t="shared" si="11"/>
        <v>0</v>
      </c>
      <c r="W513" s="15">
        <f t="shared" si="12"/>
        <v>0</v>
      </c>
      <c r="Y513" s="6">
        <f t="shared" si="13"/>
        <v>0</v>
      </c>
      <c r="Z513" s="163"/>
      <c r="AA513" s="12" t="str">
        <f>IF(G513=""," ",VLOOKUP(C513,'Ceiling - Project impl.'!$A$1:$F$202,3,FALSE))</f>
        <v xml:space="preserve"> </v>
      </c>
      <c r="AB513" s="13">
        <f t="shared" si="0"/>
        <v>0</v>
      </c>
      <c r="AC513" s="182">
        <f t="shared" si="14"/>
        <v>0</v>
      </c>
      <c r="AD513" s="14"/>
      <c r="AE513" s="6">
        <f t="shared" si="1"/>
        <v>0</v>
      </c>
      <c r="AF513" s="163"/>
      <c r="AG513" s="12" t="str">
        <f>IF(K513=""," ",VLOOKUP(C513,'Ceiling - Project impl.'!$A$1:$F$202,4,FALSE))</f>
        <v xml:space="preserve"> </v>
      </c>
      <c r="AH513" s="13">
        <f t="shared" si="15"/>
        <v>0</v>
      </c>
      <c r="AI513" s="182">
        <f t="shared" si="16"/>
        <v>0</v>
      </c>
      <c r="AJ513" s="14"/>
      <c r="AK513" s="6">
        <f t="shared" si="2"/>
        <v>0</v>
      </c>
      <c r="AL513" s="163"/>
      <c r="AM513" s="12" t="str">
        <f>IF(O513=""," ",VLOOKUP(C513,'Ceiling - Project impl.'!$A$1:$F$202,5,FALSE))</f>
        <v xml:space="preserve"> </v>
      </c>
      <c r="AN513" s="13">
        <f t="shared" si="3"/>
        <v>0</v>
      </c>
      <c r="AO513" s="182">
        <f t="shared" si="17"/>
        <v>0</v>
      </c>
      <c r="AP513" s="14"/>
      <c r="AQ513" s="6">
        <f t="shared" si="4"/>
        <v>0</v>
      </c>
      <c r="AR513" s="163"/>
      <c r="AS513" s="12" t="str">
        <f>IF(S513=""," ",VLOOKUP(C513,'Ceiling - Project impl.'!$A$1:$F$202,6,FALSE))</f>
        <v xml:space="preserve"> </v>
      </c>
      <c r="AT513" s="13">
        <f t="shared" si="5"/>
        <v>0</v>
      </c>
      <c r="AU513" s="182">
        <f t="shared" si="18"/>
        <v>0</v>
      </c>
      <c r="AV513" s="136">
        <f t="shared" si="6"/>
        <v>0</v>
      </c>
      <c r="AW513" s="15">
        <f t="shared" si="19"/>
        <v>0</v>
      </c>
      <c r="AX513" s="183">
        <f t="shared" si="20"/>
        <v>0</v>
      </c>
      <c r="AY513" s="388"/>
      <c r="AZ513" s="388"/>
      <c r="BA513" s="388"/>
    </row>
    <row r="514" spans="1:53" x14ac:dyDescent="0.3">
      <c r="A514" s="71"/>
      <c r="B514" s="11" t="str">
        <f>IF(A514="","",VLOOKUP(A514,'II.Distribution of grant'!$A$6:$E$45,2,FALSE))</f>
        <v/>
      </c>
      <c r="C514" s="11" t="str">
        <f>IF(A514="","",VLOOKUP(A514,'II.Distribution of grant'!$A$6:$E$45,4,FALSE))</f>
        <v/>
      </c>
      <c r="D514" s="11" t="str">
        <f>IF(A514=""," ",VLOOKUP(C514,'Ceiling - Project impl.'!$A$1:$F$202,2,FALSE))</f>
        <v xml:space="preserve"> </v>
      </c>
      <c r="E514" s="6"/>
      <c r="F514" s="6"/>
      <c r="G514" s="6"/>
      <c r="H514" s="12" t="str">
        <f>IF(G514=""," ",VLOOKUP(C514,'Ceiling - Project impl.'!$A$1:$F$202,3,FALSE))</f>
        <v xml:space="preserve"> </v>
      </c>
      <c r="I514" s="13">
        <f t="shared" si="7"/>
        <v>0</v>
      </c>
      <c r="J514" s="14"/>
      <c r="K514" s="6"/>
      <c r="L514" s="12" t="str">
        <f>IF(K514=""," ",VLOOKUP(C514,'Ceiling - Project impl.'!$A$1:$F$202,4,FALSE))</f>
        <v xml:space="preserve"> </v>
      </c>
      <c r="M514" s="13">
        <f t="shared" si="8"/>
        <v>0</v>
      </c>
      <c r="N514" s="14"/>
      <c r="O514" s="6"/>
      <c r="P514" s="12" t="str">
        <f>IF(O514=""," ",VLOOKUP(C514,'Ceiling - Project impl.'!$A$1:$F$202,5,FALSE))</f>
        <v xml:space="preserve"> </v>
      </c>
      <c r="Q514" s="13">
        <f t="shared" si="9"/>
        <v>0</v>
      </c>
      <c r="R514" s="14"/>
      <c r="S514" s="6"/>
      <c r="T514" s="12" t="str">
        <f>IF(S514=""," ",VLOOKUP(C514,'Ceiling - Project impl.'!$A$1:$F$202,6,FALSE))</f>
        <v xml:space="preserve"> </v>
      </c>
      <c r="U514" s="13">
        <f t="shared" si="10"/>
        <v>0</v>
      </c>
      <c r="V514" s="136">
        <f t="shared" si="11"/>
        <v>0</v>
      </c>
      <c r="W514" s="15">
        <f t="shared" si="12"/>
        <v>0</v>
      </c>
      <c r="Y514" s="6">
        <f t="shared" si="13"/>
        <v>0</v>
      </c>
      <c r="Z514" s="163"/>
      <c r="AA514" s="12" t="str">
        <f>IF(G514=""," ",VLOOKUP(C514,'Ceiling - Project impl.'!$A$1:$F$202,3,FALSE))</f>
        <v xml:space="preserve"> </v>
      </c>
      <c r="AB514" s="13">
        <f t="shared" si="0"/>
        <v>0</v>
      </c>
      <c r="AC514" s="182">
        <f t="shared" si="14"/>
        <v>0</v>
      </c>
      <c r="AD514" s="14"/>
      <c r="AE514" s="6">
        <f t="shared" si="1"/>
        <v>0</v>
      </c>
      <c r="AF514" s="163"/>
      <c r="AG514" s="12" t="str">
        <f>IF(K514=""," ",VLOOKUP(C514,'Ceiling - Project impl.'!$A$1:$F$202,4,FALSE))</f>
        <v xml:space="preserve"> </v>
      </c>
      <c r="AH514" s="13">
        <f t="shared" si="15"/>
        <v>0</v>
      </c>
      <c r="AI514" s="182">
        <f t="shared" si="16"/>
        <v>0</v>
      </c>
      <c r="AJ514" s="14"/>
      <c r="AK514" s="6">
        <f t="shared" si="2"/>
        <v>0</v>
      </c>
      <c r="AL514" s="163"/>
      <c r="AM514" s="12" t="str">
        <f>IF(O514=""," ",VLOOKUP(C514,'Ceiling - Project impl.'!$A$1:$F$202,5,FALSE))</f>
        <v xml:space="preserve"> </v>
      </c>
      <c r="AN514" s="13">
        <f t="shared" si="3"/>
        <v>0</v>
      </c>
      <c r="AO514" s="182">
        <f t="shared" si="17"/>
        <v>0</v>
      </c>
      <c r="AP514" s="14"/>
      <c r="AQ514" s="6">
        <f t="shared" si="4"/>
        <v>0</v>
      </c>
      <c r="AR514" s="163"/>
      <c r="AS514" s="12" t="str">
        <f>IF(S514=""," ",VLOOKUP(C514,'Ceiling - Project impl.'!$A$1:$F$202,6,FALSE))</f>
        <v xml:space="preserve"> </v>
      </c>
      <c r="AT514" s="13">
        <f t="shared" si="5"/>
        <v>0</v>
      </c>
      <c r="AU514" s="182">
        <f t="shared" si="18"/>
        <v>0</v>
      </c>
      <c r="AV514" s="136">
        <f t="shared" si="6"/>
        <v>0</v>
      </c>
      <c r="AW514" s="15">
        <f t="shared" si="19"/>
        <v>0</v>
      </c>
      <c r="AX514" s="183">
        <f t="shared" si="20"/>
        <v>0</v>
      </c>
      <c r="AY514" s="388"/>
      <c r="AZ514" s="388"/>
      <c r="BA514" s="388"/>
    </row>
    <row r="515" spans="1:53" x14ac:dyDescent="0.3">
      <c r="A515" s="71"/>
      <c r="B515" s="11" t="str">
        <f>IF(A515="","",VLOOKUP(A515,'II.Distribution of grant'!$A$6:$E$45,2,FALSE))</f>
        <v/>
      </c>
      <c r="C515" s="11" t="str">
        <f>IF(A515="","",VLOOKUP(A515,'II.Distribution of grant'!$A$6:$E$45,4,FALSE))</f>
        <v/>
      </c>
      <c r="D515" s="11" t="str">
        <f>IF(A515=""," ",VLOOKUP(C515,'Ceiling - Project impl.'!$A$1:$F$202,2,FALSE))</f>
        <v xml:space="preserve"> </v>
      </c>
      <c r="E515" s="6"/>
      <c r="F515" s="6"/>
      <c r="G515" s="6"/>
      <c r="H515" s="12" t="str">
        <f>IF(G515=""," ",VLOOKUP(C515,'Ceiling - Project impl.'!$A$1:$F$202,3,FALSE))</f>
        <v xml:space="preserve"> </v>
      </c>
      <c r="I515" s="13">
        <f t="shared" si="7"/>
        <v>0</v>
      </c>
      <c r="J515" s="14"/>
      <c r="K515" s="6"/>
      <c r="L515" s="12" t="str">
        <f>IF(K515=""," ",VLOOKUP(C515,'Ceiling - Project impl.'!$A$1:$F$202,4,FALSE))</f>
        <v xml:space="preserve"> </v>
      </c>
      <c r="M515" s="13">
        <f t="shared" si="8"/>
        <v>0</v>
      </c>
      <c r="N515" s="14"/>
      <c r="O515" s="6"/>
      <c r="P515" s="12" t="str">
        <f>IF(O515=""," ",VLOOKUP(C515,'Ceiling - Project impl.'!$A$1:$F$202,5,FALSE))</f>
        <v xml:space="preserve"> </v>
      </c>
      <c r="Q515" s="13">
        <f t="shared" si="9"/>
        <v>0</v>
      </c>
      <c r="R515" s="14"/>
      <c r="S515" s="6"/>
      <c r="T515" s="12" t="str">
        <f>IF(S515=""," ",VLOOKUP(C515,'Ceiling - Project impl.'!$A$1:$F$202,6,FALSE))</f>
        <v xml:space="preserve"> </v>
      </c>
      <c r="U515" s="13">
        <f t="shared" si="10"/>
        <v>0</v>
      </c>
      <c r="V515" s="136">
        <f t="shared" si="11"/>
        <v>0</v>
      </c>
      <c r="W515" s="15">
        <f t="shared" si="12"/>
        <v>0</v>
      </c>
      <c r="Y515" s="6">
        <f t="shared" si="13"/>
        <v>0</v>
      </c>
      <c r="Z515" s="163"/>
      <c r="AA515" s="12" t="str">
        <f>IF(G515=""," ",VLOOKUP(C515,'Ceiling - Project impl.'!$A$1:$F$202,3,FALSE))</f>
        <v xml:space="preserve"> </v>
      </c>
      <c r="AB515" s="13">
        <f t="shared" si="0"/>
        <v>0</v>
      </c>
      <c r="AC515" s="182">
        <f t="shared" si="14"/>
        <v>0</v>
      </c>
      <c r="AD515" s="14"/>
      <c r="AE515" s="6">
        <f t="shared" si="1"/>
        <v>0</v>
      </c>
      <c r="AF515" s="163"/>
      <c r="AG515" s="12" t="str">
        <f>IF(K515=""," ",VLOOKUP(C515,'Ceiling - Project impl.'!$A$1:$F$202,4,FALSE))</f>
        <v xml:space="preserve"> </v>
      </c>
      <c r="AH515" s="13">
        <f t="shared" si="15"/>
        <v>0</v>
      </c>
      <c r="AI515" s="182">
        <f t="shared" si="16"/>
        <v>0</v>
      </c>
      <c r="AJ515" s="14"/>
      <c r="AK515" s="6">
        <f t="shared" si="2"/>
        <v>0</v>
      </c>
      <c r="AL515" s="163"/>
      <c r="AM515" s="12" t="str">
        <f>IF(O515=""," ",VLOOKUP(C515,'Ceiling - Project impl.'!$A$1:$F$202,5,FALSE))</f>
        <v xml:space="preserve"> </v>
      </c>
      <c r="AN515" s="13">
        <f t="shared" si="3"/>
        <v>0</v>
      </c>
      <c r="AO515" s="182">
        <f t="shared" si="17"/>
        <v>0</v>
      </c>
      <c r="AP515" s="14"/>
      <c r="AQ515" s="6">
        <f t="shared" si="4"/>
        <v>0</v>
      </c>
      <c r="AR515" s="163"/>
      <c r="AS515" s="12" t="str">
        <f>IF(S515=""," ",VLOOKUP(C515,'Ceiling - Project impl.'!$A$1:$F$202,6,FALSE))</f>
        <v xml:space="preserve"> </v>
      </c>
      <c r="AT515" s="13">
        <f t="shared" si="5"/>
        <v>0</v>
      </c>
      <c r="AU515" s="182">
        <f t="shared" si="18"/>
        <v>0</v>
      </c>
      <c r="AV515" s="136">
        <f t="shared" si="6"/>
        <v>0</v>
      </c>
      <c r="AW515" s="15">
        <f t="shared" si="19"/>
        <v>0</v>
      </c>
      <c r="AX515" s="183">
        <f t="shared" si="20"/>
        <v>0</v>
      </c>
      <c r="AY515" s="388"/>
      <c r="AZ515" s="388"/>
      <c r="BA515" s="388"/>
    </row>
    <row r="516" spans="1:53" x14ac:dyDescent="0.3">
      <c r="A516" s="71"/>
      <c r="B516" s="11" t="str">
        <f>IF(A516="","",VLOOKUP(A516,'II.Distribution of grant'!$A$6:$E$45,2,FALSE))</f>
        <v/>
      </c>
      <c r="C516" s="11" t="str">
        <f>IF(A516="","",VLOOKUP(A516,'II.Distribution of grant'!$A$6:$E$45,4,FALSE))</f>
        <v/>
      </c>
      <c r="D516" s="11" t="str">
        <f>IF(A516=""," ",VLOOKUP(C516,'Ceiling - Project impl.'!$A$1:$F$202,2,FALSE))</f>
        <v xml:space="preserve"> </v>
      </c>
      <c r="E516" s="6"/>
      <c r="F516" s="6"/>
      <c r="G516" s="6"/>
      <c r="H516" s="12" t="str">
        <f>IF(G516=""," ",VLOOKUP(C516,'Ceiling - Project impl.'!$A$1:$F$202,3,FALSE))</f>
        <v xml:space="preserve"> </v>
      </c>
      <c r="I516" s="13">
        <f t="shared" si="7"/>
        <v>0</v>
      </c>
      <c r="J516" s="14"/>
      <c r="K516" s="6"/>
      <c r="L516" s="12" t="str">
        <f>IF(K516=""," ",VLOOKUP(C516,'Ceiling - Project impl.'!$A$1:$F$202,4,FALSE))</f>
        <v xml:space="preserve"> </v>
      </c>
      <c r="M516" s="13">
        <f t="shared" si="8"/>
        <v>0</v>
      </c>
      <c r="N516" s="14"/>
      <c r="O516" s="6"/>
      <c r="P516" s="12" t="str">
        <f>IF(O516=""," ",VLOOKUP(C516,'Ceiling - Project impl.'!$A$1:$F$202,5,FALSE))</f>
        <v xml:space="preserve"> </v>
      </c>
      <c r="Q516" s="13">
        <f t="shared" si="9"/>
        <v>0</v>
      </c>
      <c r="R516" s="14"/>
      <c r="S516" s="6"/>
      <c r="T516" s="12" t="str">
        <f>IF(S516=""," ",VLOOKUP(C516,'Ceiling - Project impl.'!$A$1:$F$202,6,FALSE))</f>
        <v xml:space="preserve"> </v>
      </c>
      <c r="U516" s="13">
        <f t="shared" si="10"/>
        <v>0</v>
      </c>
      <c r="V516" s="136">
        <f t="shared" si="11"/>
        <v>0</v>
      </c>
      <c r="W516" s="15">
        <f t="shared" si="12"/>
        <v>0</v>
      </c>
      <c r="Y516" s="6">
        <f t="shared" si="13"/>
        <v>0</v>
      </c>
      <c r="Z516" s="163"/>
      <c r="AA516" s="12" t="str">
        <f>IF(G516=""," ",VLOOKUP(C516,'Ceiling - Project impl.'!$A$1:$F$202,3,FALSE))</f>
        <v xml:space="preserve"> </v>
      </c>
      <c r="AB516" s="13">
        <f t="shared" si="0"/>
        <v>0</v>
      </c>
      <c r="AC516" s="182">
        <f t="shared" si="14"/>
        <v>0</v>
      </c>
      <c r="AD516" s="14"/>
      <c r="AE516" s="6">
        <f t="shared" si="1"/>
        <v>0</v>
      </c>
      <c r="AF516" s="163"/>
      <c r="AG516" s="12" t="str">
        <f>IF(K516=""," ",VLOOKUP(C516,'Ceiling - Project impl.'!$A$1:$F$202,4,FALSE))</f>
        <v xml:space="preserve"> </v>
      </c>
      <c r="AH516" s="13">
        <f t="shared" si="15"/>
        <v>0</v>
      </c>
      <c r="AI516" s="182">
        <f t="shared" si="16"/>
        <v>0</v>
      </c>
      <c r="AJ516" s="14"/>
      <c r="AK516" s="6">
        <f t="shared" si="2"/>
        <v>0</v>
      </c>
      <c r="AL516" s="163"/>
      <c r="AM516" s="12" t="str">
        <f>IF(O516=""," ",VLOOKUP(C516,'Ceiling - Project impl.'!$A$1:$F$202,5,FALSE))</f>
        <v xml:space="preserve"> </v>
      </c>
      <c r="AN516" s="13">
        <f t="shared" si="3"/>
        <v>0</v>
      </c>
      <c r="AO516" s="182">
        <f t="shared" si="17"/>
        <v>0</v>
      </c>
      <c r="AP516" s="14"/>
      <c r="AQ516" s="6">
        <f t="shared" si="4"/>
        <v>0</v>
      </c>
      <c r="AR516" s="163"/>
      <c r="AS516" s="12" t="str">
        <f>IF(S516=""," ",VLOOKUP(C516,'Ceiling - Project impl.'!$A$1:$F$202,6,FALSE))</f>
        <v xml:space="preserve"> </v>
      </c>
      <c r="AT516" s="13">
        <f t="shared" si="5"/>
        <v>0</v>
      </c>
      <c r="AU516" s="182">
        <f t="shared" si="18"/>
        <v>0</v>
      </c>
      <c r="AV516" s="136">
        <f t="shared" si="6"/>
        <v>0</v>
      </c>
      <c r="AW516" s="15">
        <f t="shared" si="19"/>
        <v>0</v>
      </c>
      <c r="AX516" s="183">
        <f t="shared" si="20"/>
        <v>0</v>
      </c>
      <c r="AY516" s="388"/>
      <c r="AZ516" s="388"/>
      <c r="BA516" s="388"/>
    </row>
    <row r="517" spans="1:53" x14ac:dyDescent="0.3">
      <c r="A517" s="71"/>
      <c r="B517" s="11" t="str">
        <f>IF(A517="","",VLOOKUP(A517,'II.Distribution of grant'!$A$6:$E$45,2,FALSE))</f>
        <v/>
      </c>
      <c r="C517" s="11" t="str">
        <f>IF(A517="","",VLOOKUP(A517,'II.Distribution of grant'!$A$6:$E$45,4,FALSE))</f>
        <v/>
      </c>
      <c r="D517" s="11" t="str">
        <f>IF(A517=""," ",VLOOKUP(C517,'Ceiling - Project impl.'!$A$1:$F$202,2,FALSE))</f>
        <v xml:space="preserve"> </v>
      </c>
      <c r="E517" s="6"/>
      <c r="F517" s="6"/>
      <c r="G517" s="6"/>
      <c r="H517" s="12" t="str">
        <f>IF(G517=""," ",VLOOKUP(C517,'Ceiling - Project impl.'!$A$1:$F$202,3,FALSE))</f>
        <v xml:space="preserve"> </v>
      </c>
      <c r="I517" s="13">
        <f t="shared" si="7"/>
        <v>0</v>
      </c>
      <c r="J517" s="14"/>
      <c r="K517" s="6"/>
      <c r="L517" s="12" t="str">
        <f>IF(K517=""," ",VLOOKUP(C517,'Ceiling - Project impl.'!$A$1:$F$202,4,FALSE))</f>
        <v xml:space="preserve"> </v>
      </c>
      <c r="M517" s="13">
        <f t="shared" si="8"/>
        <v>0</v>
      </c>
      <c r="N517" s="14"/>
      <c r="O517" s="6"/>
      <c r="P517" s="12" t="str">
        <f>IF(O517=""," ",VLOOKUP(C517,'Ceiling - Project impl.'!$A$1:$F$202,5,FALSE))</f>
        <v xml:space="preserve"> </v>
      </c>
      <c r="Q517" s="13">
        <f t="shared" si="9"/>
        <v>0</v>
      </c>
      <c r="R517" s="14"/>
      <c r="S517" s="6"/>
      <c r="T517" s="12" t="str">
        <f>IF(S517=""," ",VLOOKUP(C517,'Ceiling - Project impl.'!$A$1:$F$202,6,FALSE))</f>
        <v xml:space="preserve"> </v>
      </c>
      <c r="U517" s="13">
        <f t="shared" si="10"/>
        <v>0</v>
      </c>
      <c r="V517" s="136">
        <f t="shared" si="11"/>
        <v>0</v>
      </c>
      <c r="W517" s="15">
        <f t="shared" si="12"/>
        <v>0</v>
      </c>
      <c r="Y517" s="6">
        <f t="shared" si="13"/>
        <v>0</v>
      </c>
      <c r="Z517" s="163"/>
      <c r="AA517" s="12" t="str">
        <f>IF(G517=""," ",VLOOKUP(C517,'Ceiling - Project impl.'!$A$1:$F$202,3,FALSE))</f>
        <v xml:space="preserve"> </v>
      </c>
      <c r="AB517" s="13">
        <f t="shared" si="0"/>
        <v>0</v>
      </c>
      <c r="AC517" s="182">
        <f t="shared" si="14"/>
        <v>0</v>
      </c>
      <c r="AD517" s="14"/>
      <c r="AE517" s="6">
        <f t="shared" si="1"/>
        <v>0</v>
      </c>
      <c r="AF517" s="163"/>
      <c r="AG517" s="12" t="str">
        <f>IF(K517=""," ",VLOOKUP(C517,'Ceiling - Project impl.'!$A$1:$F$202,4,FALSE))</f>
        <v xml:space="preserve"> </v>
      </c>
      <c r="AH517" s="13">
        <f t="shared" si="15"/>
        <v>0</v>
      </c>
      <c r="AI517" s="182">
        <f t="shared" si="16"/>
        <v>0</v>
      </c>
      <c r="AJ517" s="14"/>
      <c r="AK517" s="6">
        <f t="shared" si="2"/>
        <v>0</v>
      </c>
      <c r="AL517" s="163"/>
      <c r="AM517" s="12" t="str">
        <f>IF(O517=""," ",VLOOKUP(C517,'Ceiling - Project impl.'!$A$1:$F$202,5,FALSE))</f>
        <v xml:space="preserve"> </v>
      </c>
      <c r="AN517" s="13">
        <f t="shared" si="3"/>
        <v>0</v>
      </c>
      <c r="AO517" s="182">
        <f t="shared" si="17"/>
        <v>0</v>
      </c>
      <c r="AP517" s="14"/>
      <c r="AQ517" s="6">
        <f t="shared" si="4"/>
        <v>0</v>
      </c>
      <c r="AR517" s="163"/>
      <c r="AS517" s="12" t="str">
        <f>IF(S517=""," ",VLOOKUP(C517,'Ceiling - Project impl.'!$A$1:$F$202,6,FALSE))</f>
        <v xml:space="preserve"> </v>
      </c>
      <c r="AT517" s="13">
        <f t="shared" si="5"/>
        <v>0</v>
      </c>
      <c r="AU517" s="182">
        <f t="shared" si="18"/>
        <v>0</v>
      </c>
      <c r="AV517" s="136">
        <f t="shared" si="6"/>
        <v>0</v>
      </c>
      <c r="AW517" s="15">
        <f t="shared" si="19"/>
        <v>0</v>
      </c>
      <c r="AX517" s="183">
        <f t="shared" si="20"/>
        <v>0</v>
      </c>
      <c r="AY517" s="388"/>
      <c r="AZ517" s="388"/>
      <c r="BA517" s="388"/>
    </row>
    <row r="518" spans="1:53" x14ac:dyDescent="0.3">
      <c r="A518" s="71"/>
      <c r="B518" s="11" t="str">
        <f>IF(A518="","",VLOOKUP(A518,'II.Distribution of grant'!$A$6:$E$45,2,FALSE))</f>
        <v/>
      </c>
      <c r="C518" s="11" t="str">
        <f>IF(A518="","",VLOOKUP(A518,'II.Distribution of grant'!$A$6:$E$45,4,FALSE))</f>
        <v/>
      </c>
      <c r="D518" s="11" t="str">
        <f>IF(A518=""," ",VLOOKUP(C518,'Ceiling - Project impl.'!$A$1:$F$202,2,FALSE))</f>
        <v xml:space="preserve"> </v>
      </c>
      <c r="E518" s="6"/>
      <c r="F518" s="6"/>
      <c r="G518" s="6"/>
      <c r="H518" s="12" t="str">
        <f>IF(G518=""," ",VLOOKUP(C518,'Ceiling - Project impl.'!$A$1:$F$202,3,FALSE))</f>
        <v xml:space="preserve"> </v>
      </c>
      <c r="I518" s="13">
        <f t="shared" si="7"/>
        <v>0</v>
      </c>
      <c r="J518" s="14"/>
      <c r="K518" s="6"/>
      <c r="L518" s="12" t="str">
        <f>IF(K518=""," ",VLOOKUP(C518,'Ceiling - Project impl.'!$A$1:$F$202,4,FALSE))</f>
        <v xml:space="preserve"> </v>
      </c>
      <c r="M518" s="13">
        <f t="shared" si="8"/>
        <v>0</v>
      </c>
      <c r="N518" s="14"/>
      <c r="O518" s="6"/>
      <c r="P518" s="12" t="str">
        <f>IF(O518=""," ",VLOOKUP(C518,'Ceiling - Project impl.'!$A$1:$F$202,5,FALSE))</f>
        <v xml:space="preserve"> </v>
      </c>
      <c r="Q518" s="13">
        <f t="shared" si="9"/>
        <v>0</v>
      </c>
      <c r="R518" s="14"/>
      <c r="S518" s="6"/>
      <c r="T518" s="12" t="str">
        <f>IF(S518=""," ",VLOOKUP(C518,'Ceiling - Project impl.'!$A$1:$F$202,6,FALSE))</f>
        <v xml:space="preserve"> </v>
      </c>
      <c r="U518" s="13">
        <f t="shared" si="10"/>
        <v>0</v>
      </c>
      <c r="V518" s="136">
        <f t="shared" si="11"/>
        <v>0</v>
      </c>
      <c r="W518" s="15">
        <f t="shared" si="12"/>
        <v>0</v>
      </c>
      <c r="Y518" s="6">
        <f t="shared" si="13"/>
        <v>0</v>
      </c>
      <c r="Z518" s="163"/>
      <c r="AA518" s="12" t="str">
        <f>IF(G518=""," ",VLOOKUP(C518,'Ceiling - Project impl.'!$A$1:$F$202,3,FALSE))</f>
        <v xml:space="preserve"> </v>
      </c>
      <c r="AB518" s="13">
        <f t="shared" si="0"/>
        <v>0</v>
      </c>
      <c r="AC518" s="182">
        <f t="shared" si="14"/>
        <v>0</v>
      </c>
      <c r="AD518" s="14"/>
      <c r="AE518" s="6">
        <f t="shared" si="1"/>
        <v>0</v>
      </c>
      <c r="AF518" s="163"/>
      <c r="AG518" s="12" t="str">
        <f>IF(K518=""," ",VLOOKUP(C518,'Ceiling - Project impl.'!$A$1:$F$202,4,FALSE))</f>
        <v xml:space="preserve"> </v>
      </c>
      <c r="AH518" s="13">
        <f t="shared" si="15"/>
        <v>0</v>
      </c>
      <c r="AI518" s="182">
        <f t="shared" si="16"/>
        <v>0</v>
      </c>
      <c r="AJ518" s="14"/>
      <c r="AK518" s="6">
        <f t="shared" si="2"/>
        <v>0</v>
      </c>
      <c r="AL518" s="163"/>
      <c r="AM518" s="12" t="str">
        <f>IF(O518=""," ",VLOOKUP(C518,'Ceiling - Project impl.'!$A$1:$F$202,5,FALSE))</f>
        <v xml:space="preserve"> </v>
      </c>
      <c r="AN518" s="13">
        <f t="shared" si="3"/>
        <v>0</v>
      </c>
      <c r="AO518" s="182">
        <f t="shared" si="17"/>
        <v>0</v>
      </c>
      <c r="AP518" s="14"/>
      <c r="AQ518" s="6">
        <f t="shared" si="4"/>
        <v>0</v>
      </c>
      <c r="AR518" s="163"/>
      <c r="AS518" s="12" t="str">
        <f>IF(S518=""," ",VLOOKUP(C518,'Ceiling - Project impl.'!$A$1:$F$202,6,FALSE))</f>
        <v xml:space="preserve"> </v>
      </c>
      <c r="AT518" s="13">
        <f t="shared" si="5"/>
        <v>0</v>
      </c>
      <c r="AU518" s="182">
        <f t="shared" si="18"/>
        <v>0</v>
      </c>
      <c r="AV518" s="136">
        <f t="shared" si="6"/>
        <v>0</v>
      </c>
      <c r="AW518" s="15">
        <f t="shared" si="19"/>
        <v>0</v>
      </c>
      <c r="AX518" s="183">
        <f t="shared" si="20"/>
        <v>0</v>
      </c>
      <c r="AY518" s="388"/>
      <c r="AZ518" s="388"/>
      <c r="BA518" s="388"/>
    </row>
    <row r="519" spans="1:53" x14ac:dyDescent="0.3">
      <c r="A519" s="71"/>
      <c r="B519" s="11" t="str">
        <f>IF(A519="","",VLOOKUP(A519,'II.Distribution of grant'!$A$6:$E$45,2,FALSE))</f>
        <v/>
      </c>
      <c r="C519" s="11" t="str">
        <f>IF(A519="","",VLOOKUP(A519,'II.Distribution of grant'!$A$6:$E$45,4,FALSE))</f>
        <v/>
      </c>
      <c r="D519" s="11" t="str">
        <f>IF(A519=""," ",VLOOKUP(C519,'Ceiling - Project impl.'!$A$1:$F$202,2,FALSE))</f>
        <v xml:space="preserve"> </v>
      </c>
      <c r="E519" s="6"/>
      <c r="F519" s="6"/>
      <c r="G519" s="6"/>
      <c r="H519" s="12" t="str">
        <f>IF(G519=""," ",VLOOKUP(C519,'Ceiling - Project impl.'!$A$1:$F$202,3,FALSE))</f>
        <v xml:space="preserve"> </v>
      </c>
      <c r="I519" s="13">
        <f t="shared" si="7"/>
        <v>0</v>
      </c>
      <c r="J519" s="14"/>
      <c r="K519" s="6"/>
      <c r="L519" s="12" t="str">
        <f>IF(K519=""," ",VLOOKUP(C519,'Ceiling - Project impl.'!$A$1:$F$202,4,FALSE))</f>
        <v xml:space="preserve"> </v>
      </c>
      <c r="M519" s="13">
        <f t="shared" si="8"/>
        <v>0</v>
      </c>
      <c r="N519" s="14"/>
      <c r="O519" s="6"/>
      <c r="P519" s="12" t="str">
        <f>IF(O519=""," ",VLOOKUP(C519,'Ceiling - Project impl.'!$A$1:$F$202,5,FALSE))</f>
        <v xml:space="preserve"> </v>
      </c>
      <c r="Q519" s="13">
        <f t="shared" si="9"/>
        <v>0</v>
      </c>
      <c r="R519" s="14"/>
      <c r="S519" s="6"/>
      <c r="T519" s="12" t="str">
        <f>IF(S519=""," ",VLOOKUP(C519,'Ceiling - Project impl.'!$A$1:$F$202,6,FALSE))</f>
        <v xml:space="preserve"> </v>
      </c>
      <c r="U519" s="13">
        <f t="shared" si="10"/>
        <v>0</v>
      </c>
      <c r="V519" s="136">
        <f t="shared" si="11"/>
        <v>0</v>
      </c>
      <c r="W519" s="15">
        <f t="shared" si="12"/>
        <v>0</v>
      </c>
      <c r="Y519" s="6">
        <f t="shared" si="13"/>
        <v>0</v>
      </c>
      <c r="Z519" s="163"/>
      <c r="AA519" s="12" t="str">
        <f>IF(G519=""," ",VLOOKUP(C519,'Ceiling - Project impl.'!$A$1:$F$202,3,FALSE))</f>
        <v xml:space="preserve"> </v>
      </c>
      <c r="AB519" s="13">
        <f t="shared" si="0"/>
        <v>0</v>
      </c>
      <c r="AC519" s="182">
        <f t="shared" si="14"/>
        <v>0</v>
      </c>
      <c r="AD519" s="14"/>
      <c r="AE519" s="6">
        <f t="shared" si="1"/>
        <v>0</v>
      </c>
      <c r="AF519" s="163"/>
      <c r="AG519" s="12" t="str">
        <f>IF(K519=""," ",VLOOKUP(C519,'Ceiling - Project impl.'!$A$1:$F$202,4,FALSE))</f>
        <v xml:space="preserve"> </v>
      </c>
      <c r="AH519" s="13">
        <f t="shared" si="15"/>
        <v>0</v>
      </c>
      <c r="AI519" s="182">
        <f t="shared" si="16"/>
        <v>0</v>
      </c>
      <c r="AJ519" s="14"/>
      <c r="AK519" s="6">
        <f t="shared" si="2"/>
        <v>0</v>
      </c>
      <c r="AL519" s="163"/>
      <c r="AM519" s="12" t="str">
        <f>IF(O519=""," ",VLOOKUP(C519,'Ceiling - Project impl.'!$A$1:$F$202,5,FALSE))</f>
        <v xml:space="preserve"> </v>
      </c>
      <c r="AN519" s="13">
        <f t="shared" si="3"/>
        <v>0</v>
      </c>
      <c r="AO519" s="182">
        <f t="shared" si="17"/>
        <v>0</v>
      </c>
      <c r="AP519" s="14"/>
      <c r="AQ519" s="6">
        <f t="shared" si="4"/>
        <v>0</v>
      </c>
      <c r="AR519" s="163"/>
      <c r="AS519" s="12" t="str">
        <f>IF(S519=""," ",VLOOKUP(C519,'Ceiling - Project impl.'!$A$1:$F$202,6,FALSE))</f>
        <v xml:space="preserve"> </v>
      </c>
      <c r="AT519" s="13">
        <f t="shared" si="5"/>
        <v>0</v>
      </c>
      <c r="AU519" s="182">
        <f t="shared" si="18"/>
        <v>0</v>
      </c>
      <c r="AV519" s="136">
        <f t="shared" si="6"/>
        <v>0</v>
      </c>
      <c r="AW519" s="15">
        <f t="shared" si="19"/>
        <v>0</v>
      </c>
      <c r="AX519" s="183">
        <f t="shared" si="20"/>
        <v>0</v>
      </c>
      <c r="AY519" s="388"/>
      <c r="AZ519" s="388"/>
      <c r="BA519" s="388"/>
    </row>
    <row r="520" spans="1:53" x14ac:dyDescent="0.3">
      <c r="A520" s="71"/>
      <c r="B520" s="11" t="str">
        <f>IF(A520="","",VLOOKUP(A520,'II.Distribution of grant'!$A$6:$E$45,2,FALSE))</f>
        <v/>
      </c>
      <c r="C520" s="11" t="str">
        <f>IF(A520="","",VLOOKUP(A520,'II.Distribution of grant'!$A$6:$E$45,4,FALSE))</f>
        <v/>
      </c>
      <c r="D520" s="11" t="str">
        <f>IF(A520=""," ",VLOOKUP(C520,'Ceiling - Project impl.'!$A$1:$F$202,2,FALSE))</f>
        <v xml:space="preserve"> </v>
      </c>
      <c r="E520" s="6"/>
      <c r="F520" s="6"/>
      <c r="G520" s="6"/>
      <c r="H520" s="12" t="str">
        <f>IF(G520=""," ",VLOOKUP(C520,'Ceiling - Project impl.'!$A$1:$F$202,3,FALSE))</f>
        <v xml:space="preserve"> </v>
      </c>
      <c r="I520" s="13">
        <f t="shared" si="7"/>
        <v>0</v>
      </c>
      <c r="J520" s="14"/>
      <c r="K520" s="6"/>
      <c r="L520" s="12" t="str">
        <f>IF(K520=""," ",VLOOKUP(C520,'Ceiling - Project impl.'!$A$1:$F$202,4,FALSE))</f>
        <v xml:space="preserve"> </v>
      </c>
      <c r="M520" s="13">
        <f t="shared" si="8"/>
        <v>0</v>
      </c>
      <c r="N520" s="14"/>
      <c r="O520" s="6"/>
      <c r="P520" s="12" t="str">
        <f>IF(O520=""," ",VLOOKUP(C520,'Ceiling - Project impl.'!$A$1:$F$202,5,FALSE))</f>
        <v xml:space="preserve"> </v>
      </c>
      <c r="Q520" s="13">
        <f t="shared" si="9"/>
        <v>0</v>
      </c>
      <c r="R520" s="14"/>
      <c r="S520" s="6"/>
      <c r="T520" s="12" t="str">
        <f>IF(S520=""," ",VLOOKUP(C520,'Ceiling - Project impl.'!$A$1:$F$202,6,FALSE))</f>
        <v xml:space="preserve"> </v>
      </c>
      <c r="U520" s="13">
        <f t="shared" si="10"/>
        <v>0</v>
      </c>
      <c r="V520" s="136">
        <f t="shared" si="11"/>
        <v>0</v>
      </c>
      <c r="W520" s="15">
        <f t="shared" si="12"/>
        <v>0</v>
      </c>
      <c r="Y520" s="6">
        <f t="shared" si="13"/>
        <v>0</v>
      </c>
      <c r="Z520" s="163"/>
      <c r="AA520" s="12" t="str">
        <f>IF(G520=""," ",VLOOKUP(C520,'Ceiling - Project impl.'!$A$1:$F$202,3,FALSE))</f>
        <v xml:space="preserve"> </v>
      </c>
      <c r="AB520" s="13">
        <f t="shared" si="0"/>
        <v>0</v>
      </c>
      <c r="AC520" s="182">
        <f t="shared" si="14"/>
        <v>0</v>
      </c>
      <c r="AD520" s="14"/>
      <c r="AE520" s="6">
        <f t="shared" si="1"/>
        <v>0</v>
      </c>
      <c r="AF520" s="163"/>
      <c r="AG520" s="12" t="str">
        <f>IF(K520=""," ",VLOOKUP(C520,'Ceiling - Project impl.'!$A$1:$F$202,4,FALSE))</f>
        <v xml:space="preserve"> </v>
      </c>
      <c r="AH520" s="13">
        <f t="shared" si="15"/>
        <v>0</v>
      </c>
      <c r="AI520" s="182">
        <f t="shared" si="16"/>
        <v>0</v>
      </c>
      <c r="AJ520" s="14"/>
      <c r="AK520" s="6">
        <f t="shared" si="2"/>
        <v>0</v>
      </c>
      <c r="AL520" s="163"/>
      <c r="AM520" s="12" t="str">
        <f>IF(O520=""," ",VLOOKUP(C520,'Ceiling - Project impl.'!$A$1:$F$202,5,FALSE))</f>
        <v xml:space="preserve"> </v>
      </c>
      <c r="AN520" s="13">
        <f t="shared" si="3"/>
        <v>0</v>
      </c>
      <c r="AO520" s="182">
        <f t="shared" si="17"/>
        <v>0</v>
      </c>
      <c r="AP520" s="14"/>
      <c r="AQ520" s="6">
        <f t="shared" si="4"/>
        <v>0</v>
      </c>
      <c r="AR520" s="163"/>
      <c r="AS520" s="12" t="str">
        <f>IF(S520=""," ",VLOOKUP(C520,'Ceiling - Project impl.'!$A$1:$F$202,6,FALSE))</f>
        <v xml:space="preserve"> </v>
      </c>
      <c r="AT520" s="13">
        <f t="shared" si="5"/>
        <v>0</v>
      </c>
      <c r="AU520" s="182">
        <f t="shared" si="18"/>
        <v>0</v>
      </c>
      <c r="AV520" s="136">
        <f t="shared" si="6"/>
        <v>0</v>
      </c>
      <c r="AW520" s="15">
        <f t="shared" si="19"/>
        <v>0</v>
      </c>
      <c r="AX520" s="183">
        <f t="shared" si="20"/>
        <v>0</v>
      </c>
      <c r="AY520" s="388"/>
      <c r="AZ520" s="388"/>
      <c r="BA520" s="388"/>
    </row>
    <row r="521" spans="1:53" x14ac:dyDescent="0.3">
      <c r="A521" s="71"/>
      <c r="B521" s="11" t="str">
        <f>IF(A521="","",VLOOKUP(A521,'II.Distribution of grant'!$A$6:$E$45,2,FALSE))</f>
        <v/>
      </c>
      <c r="C521" s="11" t="str">
        <f>IF(A521="","",VLOOKUP(A521,'II.Distribution of grant'!$A$6:$E$45,4,FALSE))</f>
        <v/>
      </c>
      <c r="D521" s="11" t="str">
        <f>IF(A521=""," ",VLOOKUP(C521,'Ceiling - Project impl.'!$A$1:$F$202,2,FALSE))</f>
        <v xml:space="preserve"> </v>
      </c>
      <c r="E521" s="6"/>
      <c r="F521" s="6"/>
      <c r="G521" s="6"/>
      <c r="H521" s="12" t="str">
        <f>IF(G521=""," ",VLOOKUP(C521,'Ceiling - Project impl.'!$A$1:$F$202,3,FALSE))</f>
        <v xml:space="preserve"> </v>
      </c>
      <c r="I521" s="13">
        <f t="shared" si="7"/>
        <v>0</v>
      </c>
      <c r="J521" s="14"/>
      <c r="K521" s="6"/>
      <c r="L521" s="12" t="str">
        <f>IF(K521=""," ",VLOOKUP(C521,'Ceiling - Project impl.'!$A$1:$F$202,4,FALSE))</f>
        <v xml:space="preserve"> </v>
      </c>
      <c r="M521" s="13">
        <f t="shared" si="8"/>
        <v>0</v>
      </c>
      <c r="N521" s="14"/>
      <c r="O521" s="6"/>
      <c r="P521" s="12" t="str">
        <f>IF(O521=""," ",VLOOKUP(C521,'Ceiling - Project impl.'!$A$1:$F$202,5,FALSE))</f>
        <v xml:space="preserve"> </v>
      </c>
      <c r="Q521" s="13">
        <f t="shared" si="9"/>
        <v>0</v>
      </c>
      <c r="R521" s="14"/>
      <c r="S521" s="6"/>
      <c r="T521" s="12" t="str">
        <f>IF(S521=""," ",VLOOKUP(C521,'Ceiling - Project impl.'!$A$1:$F$202,6,FALSE))</f>
        <v xml:space="preserve"> </v>
      </c>
      <c r="U521" s="13">
        <f t="shared" si="10"/>
        <v>0</v>
      </c>
      <c r="V521" s="136">
        <f t="shared" si="11"/>
        <v>0</v>
      </c>
      <c r="W521" s="15">
        <f t="shared" si="12"/>
        <v>0</v>
      </c>
      <c r="Y521" s="6">
        <f t="shared" si="13"/>
        <v>0</v>
      </c>
      <c r="Z521" s="163"/>
      <c r="AA521" s="12" t="str">
        <f>IF(G521=""," ",VLOOKUP(C521,'Ceiling - Project impl.'!$A$1:$F$202,3,FALSE))</f>
        <v xml:space="preserve"> </v>
      </c>
      <c r="AB521" s="13">
        <f t="shared" si="0"/>
        <v>0</v>
      </c>
      <c r="AC521" s="182">
        <f t="shared" si="14"/>
        <v>0</v>
      </c>
      <c r="AD521" s="14"/>
      <c r="AE521" s="6">
        <f t="shared" si="1"/>
        <v>0</v>
      </c>
      <c r="AF521" s="163"/>
      <c r="AG521" s="12" t="str">
        <f>IF(K521=""," ",VLOOKUP(C521,'Ceiling - Project impl.'!$A$1:$F$202,4,FALSE))</f>
        <v xml:space="preserve"> </v>
      </c>
      <c r="AH521" s="13">
        <f t="shared" si="15"/>
        <v>0</v>
      </c>
      <c r="AI521" s="182">
        <f t="shared" si="16"/>
        <v>0</v>
      </c>
      <c r="AJ521" s="14"/>
      <c r="AK521" s="6">
        <f t="shared" si="2"/>
        <v>0</v>
      </c>
      <c r="AL521" s="163"/>
      <c r="AM521" s="12" t="str">
        <f>IF(O521=""," ",VLOOKUP(C521,'Ceiling - Project impl.'!$A$1:$F$202,5,FALSE))</f>
        <v xml:space="preserve"> </v>
      </c>
      <c r="AN521" s="13">
        <f t="shared" si="3"/>
        <v>0</v>
      </c>
      <c r="AO521" s="182">
        <f t="shared" si="17"/>
        <v>0</v>
      </c>
      <c r="AP521" s="14"/>
      <c r="AQ521" s="6">
        <f t="shared" si="4"/>
        <v>0</v>
      </c>
      <c r="AR521" s="163"/>
      <c r="AS521" s="12" t="str">
        <f>IF(S521=""," ",VLOOKUP(C521,'Ceiling - Project impl.'!$A$1:$F$202,6,FALSE))</f>
        <v xml:space="preserve"> </v>
      </c>
      <c r="AT521" s="13">
        <f t="shared" si="5"/>
        <v>0</v>
      </c>
      <c r="AU521" s="182">
        <f t="shared" si="18"/>
        <v>0</v>
      </c>
      <c r="AV521" s="136">
        <f t="shared" si="6"/>
        <v>0</v>
      </c>
      <c r="AW521" s="15">
        <f t="shared" si="19"/>
        <v>0</v>
      </c>
      <c r="AX521" s="183">
        <f t="shared" si="20"/>
        <v>0</v>
      </c>
      <c r="AY521" s="388"/>
      <c r="AZ521" s="388"/>
      <c r="BA521" s="388"/>
    </row>
    <row r="522" spans="1:53" x14ac:dyDescent="0.3">
      <c r="A522" s="71"/>
      <c r="B522" s="11" t="str">
        <f>IF(A522="","",VLOOKUP(A522,'II.Distribution of grant'!$A$6:$E$45,2,FALSE))</f>
        <v/>
      </c>
      <c r="C522" s="11" t="str">
        <f>IF(A522="","",VLOOKUP(A522,'II.Distribution of grant'!$A$6:$E$45,4,FALSE))</f>
        <v/>
      </c>
      <c r="D522" s="11" t="str">
        <f>IF(A522=""," ",VLOOKUP(C522,'Ceiling - Project impl.'!$A$1:$F$202,2,FALSE))</f>
        <v xml:space="preserve"> </v>
      </c>
      <c r="E522" s="6"/>
      <c r="F522" s="6"/>
      <c r="G522" s="6"/>
      <c r="H522" s="12" t="str">
        <f>IF(G522=""," ",VLOOKUP(C522,'Ceiling - Project impl.'!$A$1:$F$202,3,FALSE))</f>
        <v xml:space="preserve"> </v>
      </c>
      <c r="I522" s="13">
        <f t="shared" si="7"/>
        <v>0</v>
      </c>
      <c r="J522" s="14"/>
      <c r="K522" s="6"/>
      <c r="L522" s="12" t="str">
        <f>IF(K522=""," ",VLOOKUP(C522,'Ceiling - Project impl.'!$A$1:$F$202,4,FALSE))</f>
        <v xml:space="preserve"> </v>
      </c>
      <c r="M522" s="13">
        <f t="shared" si="8"/>
        <v>0</v>
      </c>
      <c r="N522" s="14"/>
      <c r="O522" s="6"/>
      <c r="P522" s="12" t="str">
        <f>IF(O522=""," ",VLOOKUP(C522,'Ceiling - Project impl.'!$A$1:$F$202,5,FALSE))</f>
        <v xml:space="preserve"> </v>
      </c>
      <c r="Q522" s="13">
        <f t="shared" si="9"/>
        <v>0</v>
      </c>
      <c r="R522" s="14"/>
      <c r="S522" s="6"/>
      <c r="T522" s="12" t="str">
        <f>IF(S522=""," ",VLOOKUP(C522,'Ceiling - Project impl.'!$A$1:$F$202,6,FALSE))</f>
        <v xml:space="preserve"> </v>
      </c>
      <c r="U522" s="13">
        <f t="shared" si="10"/>
        <v>0</v>
      </c>
      <c r="V522" s="136">
        <f t="shared" si="11"/>
        <v>0</v>
      </c>
      <c r="W522" s="15">
        <f t="shared" si="12"/>
        <v>0</v>
      </c>
      <c r="Y522" s="6">
        <f t="shared" si="13"/>
        <v>0</v>
      </c>
      <c r="Z522" s="163"/>
      <c r="AA522" s="12" t="str">
        <f>IF(G522=""," ",VLOOKUP(C522,'Ceiling - Project impl.'!$A$1:$F$202,3,FALSE))</f>
        <v xml:space="preserve"> </v>
      </c>
      <c r="AB522" s="13">
        <f t="shared" si="0"/>
        <v>0</v>
      </c>
      <c r="AC522" s="182">
        <f t="shared" si="14"/>
        <v>0</v>
      </c>
      <c r="AD522" s="14"/>
      <c r="AE522" s="6">
        <f t="shared" si="1"/>
        <v>0</v>
      </c>
      <c r="AF522" s="163"/>
      <c r="AG522" s="12" t="str">
        <f>IF(K522=""," ",VLOOKUP(C522,'Ceiling - Project impl.'!$A$1:$F$202,4,FALSE))</f>
        <v xml:space="preserve"> </v>
      </c>
      <c r="AH522" s="13">
        <f t="shared" si="15"/>
        <v>0</v>
      </c>
      <c r="AI522" s="182">
        <f t="shared" si="16"/>
        <v>0</v>
      </c>
      <c r="AJ522" s="14"/>
      <c r="AK522" s="6">
        <f t="shared" si="2"/>
        <v>0</v>
      </c>
      <c r="AL522" s="163"/>
      <c r="AM522" s="12" t="str">
        <f>IF(O522=""," ",VLOOKUP(C522,'Ceiling - Project impl.'!$A$1:$F$202,5,FALSE))</f>
        <v xml:space="preserve"> </v>
      </c>
      <c r="AN522" s="13">
        <f t="shared" si="3"/>
        <v>0</v>
      </c>
      <c r="AO522" s="182">
        <f t="shared" si="17"/>
        <v>0</v>
      </c>
      <c r="AP522" s="14"/>
      <c r="AQ522" s="6">
        <f t="shared" si="4"/>
        <v>0</v>
      </c>
      <c r="AR522" s="163"/>
      <c r="AS522" s="12" t="str">
        <f>IF(S522=""," ",VLOOKUP(C522,'Ceiling - Project impl.'!$A$1:$F$202,6,FALSE))</f>
        <v xml:space="preserve"> </v>
      </c>
      <c r="AT522" s="13">
        <f t="shared" si="5"/>
        <v>0</v>
      </c>
      <c r="AU522" s="182">
        <f t="shared" si="18"/>
        <v>0</v>
      </c>
      <c r="AV522" s="136">
        <f t="shared" si="6"/>
        <v>0</v>
      </c>
      <c r="AW522" s="15">
        <f t="shared" si="19"/>
        <v>0</v>
      </c>
      <c r="AX522" s="183">
        <f t="shared" si="20"/>
        <v>0</v>
      </c>
      <c r="AY522" s="388"/>
      <c r="AZ522" s="388"/>
      <c r="BA522" s="388"/>
    </row>
    <row r="523" spans="1:53" x14ac:dyDescent="0.3">
      <c r="A523" s="71"/>
      <c r="B523" s="11" t="str">
        <f>IF(A523="","",VLOOKUP(A523,'II.Distribution of grant'!$A$6:$E$45,2,FALSE))</f>
        <v/>
      </c>
      <c r="C523" s="11" t="str">
        <f>IF(A523="","",VLOOKUP(A523,'II.Distribution of grant'!$A$6:$E$45,4,FALSE))</f>
        <v/>
      </c>
      <c r="D523" s="11" t="str">
        <f>IF(A523=""," ",VLOOKUP(C523,'Ceiling - Project impl.'!$A$1:$F$202,2,FALSE))</f>
        <v xml:space="preserve"> </v>
      </c>
      <c r="E523" s="6"/>
      <c r="F523" s="6"/>
      <c r="G523" s="6"/>
      <c r="H523" s="12" t="str">
        <f>IF(G523=""," ",VLOOKUP(C523,'Ceiling - Project impl.'!$A$1:$F$202,3,FALSE))</f>
        <v xml:space="preserve"> </v>
      </c>
      <c r="I523" s="13">
        <f t="shared" si="7"/>
        <v>0</v>
      </c>
      <c r="J523" s="14"/>
      <c r="K523" s="6"/>
      <c r="L523" s="12" t="str">
        <f>IF(K523=""," ",VLOOKUP(C523,'Ceiling - Project impl.'!$A$1:$F$202,4,FALSE))</f>
        <v xml:space="preserve"> </v>
      </c>
      <c r="M523" s="13">
        <f t="shared" si="8"/>
        <v>0</v>
      </c>
      <c r="N523" s="14"/>
      <c r="O523" s="6"/>
      <c r="P523" s="12" t="str">
        <f>IF(O523=""," ",VLOOKUP(C523,'Ceiling - Project impl.'!$A$1:$F$202,5,FALSE))</f>
        <v xml:space="preserve"> </v>
      </c>
      <c r="Q523" s="13">
        <f t="shared" si="9"/>
        <v>0</v>
      </c>
      <c r="R523" s="14"/>
      <c r="S523" s="6"/>
      <c r="T523" s="12" t="str">
        <f>IF(S523=""," ",VLOOKUP(C523,'Ceiling - Project impl.'!$A$1:$F$202,6,FALSE))</f>
        <v xml:space="preserve"> </v>
      </c>
      <c r="U523" s="13">
        <f t="shared" si="10"/>
        <v>0</v>
      </c>
      <c r="V523" s="136">
        <f t="shared" si="11"/>
        <v>0</v>
      </c>
      <c r="W523" s="15">
        <f t="shared" si="12"/>
        <v>0</v>
      </c>
      <c r="Y523" s="6">
        <f t="shared" si="13"/>
        <v>0</v>
      </c>
      <c r="Z523" s="163"/>
      <c r="AA523" s="12" t="str">
        <f>IF(G523=""," ",VLOOKUP(C523,'Ceiling - Project impl.'!$A$1:$F$202,3,FALSE))</f>
        <v xml:space="preserve"> </v>
      </c>
      <c r="AB523" s="13">
        <f t="shared" si="0"/>
        <v>0</v>
      </c>
      <c r="AC523" s="182">
        <f t="shared" si="14"/>
        <v>0</v>
      </c>
      <c r="AD523" s="14"/>
      <c r="AE523" s="6">
        <f t="shared" si="1"/>
        <v>0</v>
      </c>
      <c r="AF523" s="163"/>
      <c r="AG523" s="12" t="str">
        <f>IF(K523=""," ",VLOOKUP(C523,'Ceiling - Project impl.'!$A$1:$F$202,4,FALSE))</f>
        <v xml:space="preserve"> </v>
      </c>
      <c r="AH523" s="13">
        <f t="shared" si="15"/>
        <v>0</v>
      </c>
      <c r="AI523" s="182">
        <f t="shared" si="16"/>
        <v>0</v>
      </c>
      <c r="AJ523" s="14"/>
      <c r="AK523" s="6">
        <f t="shared" si="2"/>
        <v>0</v>
      </c>
      <c r="AL523" s="163"/>
      <c r="AM523" s="12" t="str">
        <f>IF(O523=""," ",VLOOKUP(C523,'Ceiling - Project impl.'!$A$1:$F$202,5,FALSE))</f>
        <v xml:space="preserve"> </v>
      </c>
      <c r="AN523" s="13">
        <f t="shared" si="3"/>
        <v>0</v>
      </c>
      <c r="AO523" s="182">
        <f t="shared" si="17"/>
        <v>0</v>
      </c>
      <c r="AP523" s="14"/>
      <c r="AQ523" s="6">
        <f t="shared" si="4"/>
        <v>0</v>
      </c>
      <c r="AR523" s="163"/>
      <c r="AS523" s="12" t="str">
        <f>IF(S523=""," ",VLOOKUP(C523,'Ceiling - Project impl.'!$A$1:$F$202,6,FALSE))</f>
        <v xml:space="preserve"> </v>
      </c>
      <c r="AT523" s="13">
        <f t="shared" si="5"/>
        <v>0</v>
      </c>
      <c r="AU523" s="182">
        <f t="shared" si="18"/>
        <v>0</v>
      </c>
      <c r="AV523" s="136">
        <f t="shared" si="6"/>
        <v>0</v>
      </c>
      <c r="AW523" s="15">
        <f t="shared" si="19"/>
        <v>0</v>
      </c>
      <c r="AX523" s="183">
        <f t="shared" si="20"/>
        <v>0</v>
      </c>
      <c r="AY523" s="388"/>
      <c r="AZ523" s="388"/>
      <c r="BA523" s="388"/>
    </row>
    <row r="524" spans="1:53" x14ac:dyDescent="0.3">
      <c r="A524" s="71"/>
      <c r="B524" s="11" t="str">
        <f>IF(A524="","",VLOOKUP(A524,'II.Distribution of grant'!$A$6:$E$45,2,FALSE))</f>
        <v/>
      </c>
      <c r="C524" s="11" t="str">
        <f>IF(A524="","",VLOOKUP(A524,'II.Distribution of grant'!$A$6:$E$45,4,FALSE))</f>
        <v/>
      </c>
      <c r="D524" s="11" t="str">
        <f>IF(A524=""," ",VLOOKUP(C524,'Ceiling - Project impl.'!$A$1:$F$202,2,FALSE))</f>
        <v xml:space="preserve"> </v>
      </c>
      <c r="E524" s="6"/>
      <c r="F524" s="6"/>
      <c r="G524" s="6"/>
      <c r="H524" s="12" t="str">
        <f>IF(G524=""," ",VLOOKUP(C524,'Ceiling - Project impl.'!$A$1:$F$202,3,FALSE))</f>
        <v xml:space="preserve"> </v>
      </c>
      <c r="I524" s="13">
        <f t="shared" si="7"/>
        <v>0</v>
      </c>
      <c r="J524" s="14"/>
      <c r="K524" s="6"/>
      <c r="L524" s="12" t="str">
        <f>IF(K524=""," ",VLOOKUP(C524,'Ceiling - Project impl.'!$A$1:$F$202,4,FALSE))</f>
        <v xml:space="preserve"> </v>
      </c>
      <c r="M524" s="13">
        <f t="shared" si="8"/>
        <v>0</v>
      </c>
      <c r="N524" s="14"/>
      <c r="O524" s="6"/>
      <c r="P524" s="12" t="str">
        <f>IF(O524=""," ",VLOOKUP(C524,'Ceiling - Project impl.'!$A$1:$F$202,5,FALSE))</f>
        <v xml:space="preserve"> </v>
      </c>
      <c r="Q524" s="13">
        <f t="shared" si="9"/>
        <v>0</v>
      </c>
      <c r="R524" s="14"/>
      <c r="S524" s="6"/>
      <c r="T524" s="12" t="str">
        <f>IF(S524=""," ",VLOOKUP(C524,'Ceiling - Project impl.'!$A$1:$F$202,6,FALSE))</f>
        <v xml:space="preserve"> </v>
      </c>
      <c r="U524" s="13">
        <f t="shared" si="10"/>
        <v>0</v>
      </c>
      <c r="V524" s="136">
        <f t="shared" si="11"/>
        <v>0</v>
      </c>
      <c r="W524" s="15">
        <f t="shared" si="12"/>
        <v>0</v>
      </c>
      <c r="Y524" s="6">
        <f t="shared" si="13"/>
        <v>0</v>
      </c>
      <c r="Z524" s="163"/>
      <c r="AA524" s="12" t="str">
        <f>IF(G524=""," ",VLOOKUP(C524,'Ceiling - Project impl.'!$A$1:$F$202,3,FALSE))</f>
        <v xml:space="preserve"> </v>
      </c>
      <c r="AB524" s="13">
        <f t="shared" si="0"/>
        <v>0</v>
      </c>
      <c r="AC524" s="182">
        <f t="shared" si="14"/>
        <v>0</v>
      </c>
      <c r="AD524" s="14"/>
      <c r="AE524" s="6">
        <f t="shared" si="1"/>
        <v>0</v>
      </c>
      <c r="AF524" s="163"/>
      <c r="AG524" s="12" t="str">
        <f>IF(K524=""," ",VLOOKUP(C524,'Ceiling - Project impl.'!$A$1:$F$202,4,FALSE))</f>
        <v xml:space="preserve"> </v>
      </c>
      <c r="AH524" s="13">
        <f t="shared" si="15"/>
        <v>0</v>
      </c>
      <c r="AI524" s="182">
        <f t="shared" si="16"/>
        <v>0</v>
      </c>
      <c r="AJ524" s="14"/>
      <c r="AK524" s="6">
        <f t="shared" si="2"/>
        <v>0</v>
      </c>
      <c r="AL524" s="163"/>
      <c r="AM524" s="12" t="str">
        <f>IF(O524=""," ",VLOOKUP(C524,'Ceiling - Project impl.'!$A$1:$F$202,5,FALSE))</f>
        <v xml:space="preserve"> </v>
      </c>
      <c r="AN524" s="13">
        <f t="shared" si="3"/>
        <v>0</v>
      </c>
      <c r="AO524" s="182">
        <f t="shared" si="17"/>
        <v>0</v>
      </c>
      <c r="AP524" s="14"/>
      <c r="AQ524" s="6">
        <f t="shared" si="4"/>
        <v>0</v>
      </c>
      <c r="AR524" s="163"/>
      <c r="AS524" s="12" t="str">
        <f>IF(S524=""," ",VLOOKUP(C524,'Ceiling - Project impl.'!$A$1:$F$202,6,FALSE))</f>
        <v xml:space="preserve"> </v>
      </c>
      <c r="AT524" s="13">
        <f t="shared" si="5"/>
        <v>0</v>
      </c>
      <c r="AU524" s="182">
        <f t="shared" si="18"/>
        <v>0</v>
      </c>
      <c r="AV524" s="136">
        <f t="shared" si="6"/>
        <v>0</v>
      </c>
      <c r="AW524" s="15">
        <f t="shared" si="19"/>
        <v>0</v>
      </c>
      <c r="AX524" s="183">
        <f t="shared" si="20"/>
        <v>0</v>
      </c>
      <c r="AY524" s="388"/>
      <c r="AZ524" s="388"/>
      <c r="BA524" s="388"/>
    </row>
    <row r="525" spans="1:53" x14ac:dyDescent="0.3">
      <c r="A525" s="71"/>
      <c r="B525" s="11" t="str">
        <f>IF(A525="","",VLOOKUP(A525,'II.Distribution of grant'!$A$6:$E$45,2,FALSE))</f>
        <v/>
      </c>
      <c r="C525" s="11" t="str">
        <f>IF(A525="","",VLOOKUP(A525,'II.Distribution of grant'!$A$6:$E$45,4,FALSE))</f>
        <v/>
      </c>
      <c r="D525" s="11" t="str">
        <f>IF(A525=""," ",VLOOKUP(C525,'Ceiling - Project impl.'!$A$1:$F$202,2,FALSE))</f>
        <v xml:space="preserve"> </v>
      </c>
      <c r="E525" s="6"/>
      <c r="F525" s="6"/>
      <c r="G525" s="6"/>
      <c r="H525" s="12" t="str">
        <f>IF(G525=""," ",VLOOKUP(C525,'Ceiling - Project impl.'!$A$1:$F$202,3,FALSE))</f>
        <v xml:space="preserve"> </v>
      </c>
      <c r="I525" s="13">
        <f t="shared" si="7"/>
        <v>0</v>
      </c>
      <c r="J525" s="14"/>
      <c r="K525" s="6"/>
      <c r="L525" s="12" t="str">
        <f>IF(K525=""," ",VLOOKUP(C525,'Ceiling - Project impl.'!$A$1:$F$202,4,FALSE))</f>
        <v xml:space="preserve"> </v>
      </c>
      <c r="M525" s="13">
        <f t="shared" si="8"/>
        <v>0</v>
      </c>
      <c r="N525" s="14"/>
      <c r="O525" s="6"/>
      <c r="P525" s="12" t="str">
        <f>IF(O525=""," ",VLOOKUP(C525,'Ceiling - Project impl.'!$A$1:$F$202,5,FALSE))</f>
        <v xml:space="preserve"> </v>
      </c>
      <c r="Q525" s="13">
        <f t="shared" si="9"/>
        <v>0</v>
      </c>
      <c r="R525" s="14"/>
      <c r="S525" s="6"/>
      <c r="T525" s="12" t="str">
        <f>IF(S525=""," ",VLOOKUP(C525,'Ceiling - Project impl.'!$A$1:$F$202,6,FALSE))</f>
        <v xml:space="preserve"> </v>
      </c>
      <c r="U525" s="13">
        <f t="shared" si="10"/>
        <v>0</v>
      </c>
      <c r="V525" s="136">
        <f t="shared" si="11"/>
        <v>0</v>
      </c>
      <c r="W525" s="15">
        <f t="shared" si="12"/>
        <v>0</v>
      </c>
      <c r="Y525" s="6">
        <f t="shared" si="13"/>
        <v>0</v>
      </c>
      <c r="Z525" s="163"/>
      <c r="AA525" s="12" t="str">
        <f>IF(G525=""," ",VLOOKUP(C525,'Ceiling - Project impl.'!$A$1:$F$202,3,FALSE))</f>
        <v xml:space="preserve"> </v>
      </c>
      <c r="AB525" s="13">
        <f t="shared" si="0"/>
        <v>0</v>
      </c>
      <c r="AC525" s="182">
        <f t="shared" si="14"/>
        <v>0</v>
      </c>
      <c r="AD525" s="14"/>
      <c r="AE525" s="6">
        <f t="shared" si="1"/>
        <v>0</v>
      </c>
      <c r="AF525" s="163"/>
      <c r="AG525" s="12" t="str">
        <f>IF(K525=""," ",VLOOKUP(C525,'Ceiling - Project impl.'!$A$1:$F$202,4,FALSE))</f>
        <v xml:space="preserve"> </v>
      </c>
      <c r="AH525" s="13">
        <f t="shared" si="15"/>
        <v>0</v>
      </c>
      <c r="AI525" s="182">
        <f t="shared" si="16"/>
        <v>0</v>
      </c>
      <c r="AJ525" s="14"/>
      <c r="AK525" s="6">
        <f t="shared" si="2"/>
        <v>0</v>
      </c>
      <c r="AL525" s="163"/>
      <c r="AM525" s="12" t="str">
        <f>IF(O525=""," ",VLOOKUP(C525,'Ceiling - Project impl.'!$A$1:$F$202,5,FALSE))</f>
        <v xml:space="preserve"> </v>
      </c>
      <c r="AN525" s="13">
        <f t="shared" si="3"/>
        <v>0</v>
      </c>
      <c r="AO525" s="182">
        <f t="shared" si="17"/>
        <v>0</v>
      </c>
      <c r="AP525" s="14"/>
      <c r="AQ525" s="6">
        <f t="shared" si="4"/>
        <v>0</v>
      </c>
      <c r="AR525" s="163"/>
      <c r="AS525" s="12" t="str">
        <f>IF(S525=""," ",VLOOKUP(C525,'Ceiling - Project impl.'!$A$1:$F$202,6,FALSE))</f>
        <v xml:space="preserve"> </v>
      </c>
      <c r="AT525" s="13">
        <f t="shared" si="5"/>
        <v>0</v>
      </c>
      <c r="AU525" s="182">
        <f t="shared" si="18"/>
        <v>0</v>
      </c>
      <c r="AV525" s="136">
        <f t="shared" si="6"/>
        <v>0</v>
      </c>
      <c r="AW525" s="15">
        <f t="shared" si="19"/>
        <v>0</v>
      </c>
      <c r="AX525" s="183">
        <f t="shared" si="20"/>
        <v>0</v>
      </c>
      <c r="AY525" s="388"/>
      <c r="AZ525" s="388"/>
      <c r="BA525" s="388"/>
    </row>
    <row r="526" spans="1:53" x14ac:dyDescent="0.3">
      <c r="A526" s="71"/>
      <c r="B526" s="11" t="str">
        <f>IF(A526="","",VLOOKUP(A526,'II.Distribution of grant'!$A$6:$E$45,2,FALSE))</f>
        <v/>
      </c>
      <c r="C526" s="11" t="str">
        <f>IF(A526="","",VLOOKUP(A526,'II.Distribution of grant'!$A$6:$E$45,4,FALSE))</f>
        <v/>
      </c>
      <c r="D526" s="11" t="str">
        <f>IF(A526=""," ",VLOOKUP(C526,'Ceiling - Project impl.'!$A$1:$F$202,2,FALSE))</f>
        <v xml:space="preserve"> </v>
      </c>
      <c r="E526" s="6"/>
      <c r="F526" s="6"/>
      <c r="G526" s="6"/>
      <c r="H526" s="12" t="str">
        <f>IF(G526=""," ",VLOOKUP(C526,'Ceiling - Project impl.'!$A$1:$F$202,3,FALSE))</f>
        <v xml:space="preserve"> </v>
      </c>
      <c r="I526" s="13">
        <f t="shared" si="7"/>
        <v>0</v>
      </c>
      <c r="J526" s="14"/>
      <c r="K526" s="6"/>
      <c r="L526" s="12" t="str">
        <f>IF(K526=""," ",VLOOKUP(C526,'Ceiling - Project impl.'!$A$1:$F$202,4,FALSE))</f>
        <v xml:space="preserve"> </v>
      </c>
      <c r="M526" s="13">
        <f t="shared" si="8"/>
        <v>0</v>
      </c>
      <c r="N526" s="14"/>
      <c r="O526" s="6"/>
      <c r="P526" s="12" t="str">
        <f>IF(O526=""," ",VLOOKUP(C526,'Ceiling - Project impl.'!$A$1:$F$202,5,FALSE))</f>
        <v xml:space="preserve"> </v>
      </c>
      <c r="Q526" s="13">
        <f t="shared" si="9"/>
        <v>0</v>
      </c>
      <c r="R526" s="14"/>
      <c r="S526" s="6"/>
      <c r="T526" s="12" t="str">
        <f>IF(S526=""," ",VLOOKUP(C526,'Ceiling - Project impl.'!$A$1:$F$202,6,FALSE))</f>
        <v xml:space="preserve"> </v>
      </c>
      <c r="U526" s="13">
        <f t="shared" si="10"/>
        <v>0</v>
      </c>
      <c r="V526" s="136">
        <f t="shared" si="11"/>
        <v>0</v>
      </c>
      <c r="W526" s="15">
        <f t="shared" si="12"/>
        <v>0</v>
      </c>
      <c r="Y526" s="6">
        <f t="shared" si="13"/>
        <v>0</v>
      </c>
      <c r="Z526" s="163"/>
      <c r="AA526" s="12" t="str">
        <f>IF(G526=""," ",VLOOKUP(C526,'Ceiling - Project impl.'!$A$1:$F$202,3,FALSE))</f>
        <v xml:space="preserve"> </v>
      </c>
      <c r="AB526" s="13">
        <f t="shared" si="0"/>
        <v>0</v>
      </c>
      <c r="AC526" s="182">
        <f t="shared" si="14"/>
        <v>0</v>
      </c>
      <c r="AD526" s="14"/>
      <c r="AE526" s="6">
        <f t="shared" si="1"/>
        <v>0</v>
      </c>
      <c r="AF526" s="163"/>
      <c r="AG526" s="12" t="str">
        <f>IF(K526=""," ",VLOOKUP(C526,'Ceiling - Project impl.'!$A$1:$F$202,4,FALSE))</f>
        <v xml:space="preserve"> </v>
      </c>
      <c r="AH526" s="13">
        <f t="shared" si="15"/>
        <v>0</v>
      </c>
      <c r="AI526" s="182">
        <f t="shared" si="16"/>
        <v>0</v>
      </c>
      <c r="AJ526" s="14"/>
      <c r="AK526" s="6">
        <f t="shared" si="2"/>
        <v>0</v>
      </c>
      <c r="AL526" s="163"/>
      <c r="AM526" s="12" t="str">
        <f>IF(O526=""," ",VLOOKUP(C526,'Ceiling - Project impl.'!$A$1:$F$202,5,FALSE))</f>
        <v xml:space="preserve"> </v>
      </c>
      <c r="AN526" s="13">
        <f t="shared" si="3"/>
        <v>0</v>
      </c>
      <c r="AO526" s="182">
        <f t="shared" si="17"/>
        <v>0</v>
      </c>
      <c r="AP526" s="14"/>
      <c r="AQ526" s="6">
        <f t="shared" si="4"/>
        <v>0</v>
      </c>
      <c r="AR526" s="163"/>
      <c r="AS526" s="12" t="str">
        <f>IF(S526=""," ",VLOOKUP(C526,'Ceiling - Project impl.'!$A$1:$F$202,6,FALSE))</f>
        <v xml:space="preserve"> </v>
      </c>
      <c r="AT526" s="13">
        <f t="shared" si="5"/>
        <v>0</v>
      </c>
      <c r="AU526" s="182">
        <f t="shared" si="18"/>
        <v>0</v>
      </c>
      <c r="AV526" s="136">
        <f t="shared" si="6"/>
        <v>0</v>
      </c>
      <c r="AW526" s="15">
        <f t="shared" si="19"/>
        <v>0</v>
      </c>
      <c r="AX526" s="183">
        <f t="shared" si="20"/>
        <v>0</v>
      </c>
      <c r="AY526" s="388"/>
      <c r="AZ526" s="388"/>
      <c r="BA526" s="388"/>
    </row>
    <row r="527" spans="1:53" x14ac:dyDescent="0.3">
      <c r="A527" s="71"/>
      <c r="B527" s="11" t="str">
        <f>IF(A527="","",VLOOKUP(A527,'II.Distribution of grant'!$A$6:$E$45,2,FALSE))</f>
        <v/>
      </c>
      <c r="C527" s="11" t="str">
        <f>IF(A527="","",VLOOKUP(A527,'II.Distribution of grant'!$A$6:$E$45,4,FALSE))</f>
        <v/>
      </c>
      <c r="D527" s="11" t="str">
        <f>IF(A527=""," ",VLOOKUP(C527,'Ceiling - Project impl.'!$A$1:$F$202,2,FALSE))</f>
        <v xml:space="preserve"> </v>
      </c>
      <c r="E527" s="6"/>
      <c r="F527" s="6"/>
      <c r="G527" s="6"/>
      <c r="H527" s="12" t="str">
        <f>IF(G527=""," ",VLOOKUP(C527,'Ceiling - Project impl.'!$A$1:$F$202,3,FALSE))</f>
        <v xml:space="preserve"> </v>
      </c>
      <c r="I527" s="13">
        <f t="shared" si="7"/>
        <v>0</v>
      </c>
      <c r="J527" s="14"/>
      <c r="K527" s="6"/>
      <c r="L527" s="12" t="str">
        <f>IF(K527=""," ",VLOOKUP(C527,'Ceiling - Project impl.'!$A$1:$F$202,4,FALSE))</f>
        <v xml:space="preserve"> </v>
      </c>
      <c r="M527" s="13">
        <f t="shared" si="8"/>
        <v>0</v>
      </c>
      <c r="N527" s="14"/>
      <c r="O527" s="6"/>
      <c r="P527" s="12" t="str">
        <f>IF(O527=""," ",VLOOKUP(C527,'Ceiling - Project impl.'!$A$1:$F$202,5,FALSE))</f>
        <v xml:space="preserve"> </v>
      </c>
      <c r="Q527" s="13">
        <f t="shared" si="9"/>
        <v>0</v>
      </c>
      <c r="R527" s="14"/>
      <c r="S527" s="6"/>
      <c r="T527" s="12" t="str">
        <f>IF(S527=""," ",VLOOKUP(C527,'Ceiling - Project impl.'!$A$1:$F$202,6,FALSE))</f>
        <v xml:space="preserve"> </v>
      </c>
      <c r="U527" s="13">
        <f t="shared" si="10"/>
        <v>0</v>
      </c>
      <c r="V527" s="136">
        <f t="shared" si="11"/>
        <v>0</v>
      </c>
      <c r="W527" s="15">
        <f t="shared" si="12"/>
        <v>0</v>
      </c>
      <c r="Y527" s="6">
        <f t="shared" si="13"/>
        <v>0</v>
      </c>
      <c r="Z527" s="163"/>
      <c r="AA527" s="12" t="str">
        <f>IF(G527=""," ",VLOOKUP(C527,'Ceiling - Project impl.'!$A$1:$F$202,3,FALSE))</f>
        <v xml:space="preserve"> </v>
      </c>
      <c r="AB527" s="13">
        <f t="shared" si="0"/>
        <v>0</v>
      </c>
      <c r="AC527" s="182">
        <f t="shared" si="14"/>
        <v>0</v>
      </c>
      <c r="AD527" s="14"/>
      <c r="AE527" s="6">
        <f t="shared" si="1"/>
        <v>0</v>
      </c>
      <c r="AF527" s="163"/>
      <c r="AG527" s="12" t="str">
        <f>IF(K527=""," ",VLOOKUP(C527,'Ceiling - Project impl.'!$A$1:$F$202,4,FALSE))</f>
        <v xml:space="preserve"> </v>
      </c>
      <c r="AH527" s="13">
        <f t="shared" si="15"/>
        <v>0</v>
      </c>
      <c r="AI527" s="182">
        <f t="shared" si="16"/>
        <v>0</v>
      </c>
      <c r="AJ527" s="14"/>
      <c r="AK527" s="6">
        <f t="shared" si="2"/>
        <v>0</v>
      </c>
      <c r="AL527" s="163"/>
      <c r="AM527" s="12" t="str">
        <f>IF(O527=""," ",VLOOKUP(C527,'Ceiling - Project impl.'!$A$1:$F$202,5,FALSE))</f>
        <v xml:space="preserve"> </v>
      </c>
      <c r="AN527" s="13">
        <f t="shared" si="3"/>
        <v>0</v>
      </c>
      <c r="AO527" s="182">
        <f t="shared" si="17"/>
        <v>0</v>
      </c>
      <c r="AP527" s="14"/>
      <c r="AQ527" s="6">
        <f t="shared" si="4"/>
        <v>0</v>
      </c>
      <c r="AR527" s="163"/>
      <c r="AS527" s="12" t="str">
        <f>IF(S527=""," ",VLOOKUP(C527,'Ceiling - Project impl.'!$A$1:$F$202,6,FALSE))</f>
        <v xml:space="preserve"> </v>
      </c>
      <c r="AT527" s="13">
        <f t="shared" si="5"/>
        <v>0</v>
      </c>
      <c r="AU527" s="182">
        <f t="shared" si="18"/>
        <v>0</v>
      </c>
      <c r="AV527" s="136">
        <f t="shared" si="6"/>
        <v>0</v>
      </c>
      <c r="AW527" s="15">
        <f t="shared" si="19"/>
        <v>0</v>
      </c>
      <c r="AX527" s="183">
        <f t="shared" si="20"/>
        <v>0</v>
      </c>
      <c r="AY527" s="388"/>
      <c r="AZ527" s="388"/>
      <c r="BA527" s="388"/>
    </row>
    <row r="528" spans="1:53" x14ac:dyDescent="0.3">
      <c r="A528" s="71"/>
      <c r="B528" s="11" t="str">
        <f>IF(A528="","",VLOOKUP(A528,'II.Distribution of grant'!$A$6:$E$45,2,FALSE))</f>
        <v/>
      </c>
      <c r="C528" s="11" t="str">
        <f>IF(A528="","",VLOOKUP(A528,'II.Distribution of grant'!$A$6:$E$45,4,FALSE))</f>
        <v/>
      </c>
      <c r="D528" s="11" t="str">
        <f>IF(A528=""," ",VLOOKUP(C528,'Ceiling - Project impl.'!$A$1:$F$202,2,FALSE))</f>
        <v xml:space="preserve"> </v>
      </c>
      <c r="E528" s="6"/>
      <c r="F528" s="6"/>
      <c r="G528" s="6"/>
      <c r="H528" s="12" t="str">
        <f>IF(G528=""," ",VLOOKUP(C528,'Ceiling - Project impl.'!$A$1:$F$202,3,FALSE))</f>
        <v xml:space="preserve"> </v>
      </c>
      <c r="I528" s="13">
        <f t="shared" si="7"/>
        <v>0</v>
      </c>
      <c r="J528" s="14"/>
      <c r="K528" s="6"/>
      <c r="L528" s="12" t="str">
        <f>IF(K528=""," ",VLOOKUP(C528,'Ceiling - Project impl.'!$A$1:$F$202,4,FALSE))</f>
        <v xml:space="preserve"> </v>
      </c>
      <c r="M528" s="13">
        <f t="shared" si="8"/>
        <v>0</v>
      </c>
      <c r="N528" s="14"/>
      <c r="O528" s="6"/>
      <c r="P528" s="12" t="str">
        <f>IF(O528=""," ",VLOOKUP(C528,'Ceiling - Project impl.'!$A$1:$F$202,5,FALSE))</f>
        <v xml:space="preserve"> </v>
      </c>
      <c r="Q528" s="13">
        <f t="shared" si="9"/>
        <v>0</v>
      </c>
      <c r="R528" s="14"/>
      <c r="S528" s="6"/>
      <c r="T528" s="12" t="str">
        <f>IF(S528=""," ",VLOOKUP(C528,'Ceiling - Project impl.'!$A$1:$F$202,6,FALSE))</f>
        <v xml:space="preserve"> </v>
      </c>
      <c r="U528" s="13">
        <f t="shared" si="10"/>
        <v>0</v>
      </c>
      <c r="V528" s="136">
        <f t="shared" si="11"/>
        <v>0</v>
      </c>
      <c r="W528" s="15">
        <f t="shared" si="12"/>
        <v>0</v>
      </c>
      <c r="Y528" s="6">
        <f t="shared" si="13"/>
        <v>0</v>
      </c>
      <c r="Z528" s="163"/>
      <c r="AA528" s="12" t="str">
        <f>IF(G528=""," ",VLOOKUP(C528,'Ceiling - Project impl.'!$A$1:$F$202,3,FALSE))</f>
        <v xml:space="preserve"> </v>
      </c>
      <c r="AB528" s="13">
        <f t="shared" si="0"/>
        <v>0</v>
      </c>
      <c r="AC528" s="182">
        <f t="shared" si="14"/>
        <v>0</v>
      </c>
      <c r="AD528" s="14"/>
      <c r="AE528" s="6">
        <f t="shared" si="1"/>
        <v>0</v>
      </c>
      <c r="AF528" s="163"/>
      <c r="AG528" s="12" t="str">
        <f>IF(K528=""," ",VLOOKUP(C528,'Ceiling - Project impl.'!$A$1:$F$202,4,FALSE))</f>
        <v xml:space="preserve"> </v>
      </c>
      <c r="AH528" s="13">
        <f t="shared" si="15"/>
        <v>0</v>
      </c>
      <c r="AI528" s="182">
        <f t="shared" si="16"/>
        <v>0</v>
      </c>
      <c r="AJ528" s="14"/>
      <c r="AK528" s="6">
        <f t="shared" si="2"/>
        <v>0</v>
      </c>
      <c r="AL528" s="163"/>
      <c r="AM528" s="12" t="str">
        <f>IF(O528=""," ",VLOOKUP(C528,'Ceiling - Project impl.'!$A$1:$F$202,5,FALSE))</f>
        <v xml:space="preserve"> </v>
      </c>
      <c r="AN528" s="13">
        <f t="shared" si="3"/>
        <v>0</v>
      </c>
      <c r="AO528" s="182">
        <f t="shared" si="17"/>
        <v>0</v>
      </c>
      <c r="AP528" s="14"/>
      <c r="AQ528" s="6">
        <f t="shared" si="4"/>
        <v>0</v>
      </c>
      <c r="AR528" s="163"/>
      <c r="AS528" s="12" t="str">
        <f>IF(S528=""," ",VLOOKUP(C528,'Ceiling - Project impl.'!$A$1:$F$202,6,FALSE))</f>
        <v xml:space="preserve"> </v>
      </c>
      <c r="AT528" s="13">
        <f t="shared" si="5"/>
        <v>0</v>
      </c>
      <c r="AU528" s="182">
        <f t="shared" si="18"/>
        <v>0</v>
      </c>
      <c r="AV528" s="136">
        <f t="shared" si="6"/>
        <v>0</v>
      </c>
      <c r="AW528" s="15">
        <f t="shared" si="19"/>
        <v>0</v>
      </c>
      <c r="AX528" s="183">
        <f t="shared" si="20"/>
        <v>0</v>
      </c>
      <c r="AY528" s="388"/>
      <c r="AZ528" s="388"/>
      <c r="BA528" s="388"/>
    </row>
    <row r="529" spans="1:53" x14ac:dyDescent="0.3">
      <c r="A529" s="71"/>
      <c r="B529" s="11" t="str">
        <f>IF(A529="","",VLOOKUP(A529,'II.Distribution of grant'!$A$6:$E$45,2,FALSE))</f>
        <v/>
      </c>
      <c r="C529" s="11" t="str">
        <f>IF(A529="","",VLOOKUP(A529,'II.Distribution of grant'!$A$6:$E$45,4,FALSE))</f>
        <v/>
      </c>
      <c r="D529" s="11" t="str">
        <f>IF(A529=""," ",VLOOKUP(C529,'Ceiling - Project impl.'!$A$1:$F$202,2,FALSE))</f>
        <v xml:space="preserve"> </v>
      </c>
      <c r="E529" s="6"/>
      <c r="F529" s="6"/>
      <c r="G529" s="6"/>
      <c r="H529" s="12" t="str">
        <f>IF(G529=""," ",VLOOKUP(C529,'Ceiling - Project impl.'!$A$1:$F$202,3,FALSE))</f>
        <v xml:space="preserve"> </v>
      </c>
      <c r="I529" s="13">
        <f t="shared" si="7"/>
        <v>0</v>
      </c>
      <c r="J529" s="14"/>
      <c r="K529" s="6"/>
      <c r="L529" s="12" t="str">
        <f>IF(K529=""," ",VLOOKUP(C529,'Ceiling - Project impl.'!$A$1:$F$202,4,FALSE))</f>
        <v xml:space="preserve"> </v>
      </c>
      <c r="M529" s="13">
        <f t="shared" si="8"/>
        <v>0</v>
      </c>
      <c r="N529" s="14"/>
      <c r="O529" s="6"/>
      <c r="P529" s="12" t="str">
        <f>IF(O529=""," ",VLOOKUP(C529,'Ceiling - Project impl.'!$A$1:$F$202,5,FALSE))</f>
        <v xml:space="preserve"> </v>
      </c>
      <c r="Q529" s="13">
        <f t="shared" si="9"/>
        <v>0</v>
      </c>
      <c r="R529" s="14"/>
      <c r="S529" s="6"/>
      <c r="T529" s="12" t="str">
        <f>IF(S529=""," ",VLOOKUP(C529,'Ceiling - Project impl.'!$A$1:$F$202,6,FALSE))</f>
        <v xml:space="preserve"> </v>
      </c>
      <c r="U529" s="13">
        <f t="shared" si="10"/>
        <v>0</v>
      </c>
      <c r="V529" s="136">
        <f t="shared" si="11"/>
        <v>0</v>
      </c>
      <c r="W529" s="15">
        <f t="shared" si="12"/>
        <v>0</v>
      </c>
      <c r="Y529" s="6">
        <f t="shared" si="13"/>
        <v>0</v>
      </c>
      <c r="Z529" s="163"/>
      <c r="AA529" s="12" t="str">
        <f>IF(G529=""," ",VLOOKUP(C529,'Ceiling - Project impl.'!$A$1:$F$202,3,FALSE))</f>
        <v xml:space="preserve"> </v>
      </c>
      <c r="AB529" s="13">
        <f t="shared" si="0"/>
        <v>0</v>
      </c>
      <c r="AC529" s="182">
        <f t="shared" si="14"/>
        <v>0</v>
      </c>
      <c r="AD529" s="14"/>
      <c r="AE529" s="6">
        <f t="shared" si="1"/>
        <v>0</v>
      </c>
      <c r="AF529" s="163"/>
      <c r="AG529" s="12" t="str">
        <f>IF(K529=""," ",VLOOKUP(C529,'Ceiling - Project impl.'!$A$1:$F$202,4,FALSE))</f>
        <v xml:space="preserve"> </v>
      </c>
      <c r="AH529" s="13">
        <f t="shared" si="15"/>
        <v>0</v>
      </c>
      <c r="AI529" s="182">
        <f t="shared" si="16"/>
        <v>0</v>
      </c>
      <c r="AJ529" s="14"/>
      <c r="AK529" s="6">
        <f t="shared" si="2"/>
        <v>0</v>
      </c>
      <c r="AL529" s="163"/>
      <c r="AM529" s="12" t="str">
        <f>IF(O529=""," ",VLOOKUP(C529,'Ceiling - Project impl.'!$A$1:$F$202,5,FALSE))</f>
        <v xml:space="preserve"> </v>
      </c>
      <c r="AN529" s="13">
        <f t="shared" si="3"/>
        <v>0</v>
      </c>
      <c r="AO529" s="182">
        <f t="shared" si="17"/>
        <v>0</v>
      </c>
      <c r="AP529" s="14"/>
      <c r="AQ529" s="6">
        <f t="shared" si="4"/>
        <v>0</v>
      </c>
      <c r="AR529" s="163"/>
      <c r="AS529" s="12" t="str">
        <f>IF(S529=""," ",VLOOKUP(C529,'Ceiling - Project impl.'!$A$1:$F$202,6,FALSE))</f>
        <v xml:space="preserve"> </v>
      </c>
      <c r="AT529" s="13">
        <f t="shared" si="5"/>
        <v>0</v>
      </c>
      <c r="AU529" s="182">
        <f t="shared" si="18"/>
        <v>0</v>
      </c>
      <c r="AV529" s="136">
        <f t="shared" si="6"/>
        <v>0</v>
      </c>
      <c r="AW529" s="15">
        <f t="shared" si="19"/>
        <v>0</v>
      </c>
      <c r="AX529" s="183">
        <f t="shared" si="20"/>
        <v>0</v>
      </c>
      <c r="AY529" s="388"/>
      <c r="AZ529" s="388"/>
      <c r="BA529" s="388"/>
    </row>
    <row r="530" spans="1:53" x14ac:dyDescent="0.3">
      <c r="A530" s="71"/>
      <c r="B530" s="11" t="str">
        <f>IF(A530="","",VLOOKUP(A530,'II.Distribution of grant'!$A$6:$E$45,2,FALSE))</f>
        <v/>
      </c>
      <c r="C530" s="11" t="str">
        <f>IF(A530="","",VLOOKUP(A530,'II.Distribution of grant'!$A$6:$E$45,4,FALSE))</f>
        <v/>
      </c>
      <c r="D530" s="11" t="str">
        <f>IF(A530=""," ",VLOOKUP(C530,'Ceiling - Project impl.'!$A$1:$F$202,2,FALSE))</f>
        <v xml:space="preserve"> </v>
      </c>
      <c r="E530" s="6"/>
      <c r="F530" s="6"/>
      <c r="G530" s="6"/>
      <c r="H530" s="12" t="str">
        <f>IF(G530=""," ",VLOOKUP(C530,'Ceiling - Project impl.'!$A$1:$F$202,3,FALSE))</f>
        <v xml:space="preserve"> </v>
      </c>
      <c r="I530" s="13">
        <f t="shared" si="7"/>
        <v>0</v>
      </c>
      <c r="J530" s="14"/>
      <c r="K530" s="6"/>
      <c r="L530" s="12" t="str">
        <f>IF(K530=""," ",VLOOKUP(C530,'Ceiling - Project impl.'!$A$1:$F$202,4,FALSE))</f>
        <v xml:space="preserve"> </v>
      </c>
      <c r="M530" s="13">
        <f t="shared" si="8"/>
        <v>0</v>
      </c>
      <c r="N530" s="14"/>
      <c r="O530" s="6"/>
      <c r="P530" s="12" t="str">
        <f>IF(O530=""," ",VLOOKUP(C530,'Ceiling - Project impl.'!$A$1:$F$202,5,FALSE))</f>
        <v xml:space="preserve"> </v>
      </c>
      <c r="Q530" s="13">
        <f t="shared" si="9"/>
        <v>0</v>
      </c>
      <c r="R530" s="14"/>
      <c r="S530" s="6"/>
      <c r="T530" s="12" t="str">
        <f>IF(S530=""," ",VLOOKUP(C530,'Ceiling - Project impl.'!$A$1:$F$202,6,FALSE))</f>
        <v xml:space="preserve"> </v>
      </c>
      <c r="U530" s="13">
        <f t="shared" si="10"/>
        <v>0</v>
      </c>
      <c r="V530" s="136">
        <f t="shared" si="11"/>
        <v>0</v>
      </c>
      <c r="W530" s="15">
        <f t="shared" si="12"/>
        <v>0</v>
      </c>
      <c r="Y530" s="6">
        <f t="shared" si="13"/>
        <v>0</v>
      </c>
      <c r="Z530" s="163"/>
      <c r="AA530" s="12" t="str">
        <f>IF(G530=""," ",VLOOKUP(C530,'Ceiling - Project impl.'!$A$1:$F$202,3,FALSE))</f>
        <v xml:space="preserve"> </v>
      </c>
      <c r="AB530" s="13">
        <f t="shared" si="0"/>
        <v>0</v>
      </c>
      <c r="AC530" s="182">
        <f t="shared" si="14"/>
        <v>0</v>
      </c>
      <c r="AD530" s="14"/>
      <c r="AE530" s="6">
        <f t="shared" si="1"/>
        <v>0</v>
      </c>
      <c r="AF530" s="163"/>
      <c r="AG530" s="12" t="str">
        <f>IF(K530=""," ",VLOOKUP(C530,'Ceiling - Project impl.'!$A$1:$F$202,4,FALSE))</f>
        <v xml:space="preserve"> </v>
      </c>
      <c r="AH530" s="13">
        <f t="shared" si="15"/>
        <v>0</v>
      </c>
      <c r="AI530" s="182">
        <f t="shared" si="16"/>
        <v>0</v>
      </c>
      <c r="AJ530" s="14"/>
      <c r="AK530" s="6">
        <f t="shared" si="2"/>
        <v>0</v>
      </c>
      <c r="AL530" s="163"/>
      <c r="AM530" s="12" t="str">
        <f>IF(O530=""," ",VLOOKUP(C530,'Ceiling - Project impl.'!$A$1:$F$202,5,FALSE))</f>
        <v xml:space="preserve"> </v>
      </c>
      <c r="AN530" s="13">
        <f t="shared" si="3"/>
        <v>0</v>
      </c>
      <c r="AO530" s="182">
        <f t="shared" si="17"/>
        <v>0</v>
      </c>
      <c r="AP530" s="14"/>
      <c r="AQ530" s="6">
        <f t="shared" si="4"/>
        <v>0</v>
      </c>
      <c r="AR530" s="163"/>
      <c r="AS530" s="12" t="str">
        <f>IF(S530=""," ",VLOOKUP(C530,'Ceiling - Project impl.'!$A$1:$F$202,6,FALSE))</f>
        <v xml:space="preserve"> </v>
      </c>
      <c r="AT530" s="13">
        <f t="shared" si="5"/>
        <v>0</v>
      </c>
      <c r="AU530" s="182">
        <f t="shared" si="18"/>
        <v>0</v>
      </c>
      <c r="AV530" s="136">
        <f t="shared" si="6"/>
        <v>0</v>
      </c>
      <c r="AW530" s="15">
        <f t="shared" si="19"/>
        <v>0</v>
      </c>
      <c r="AX530" s="183">
        <f t="shared" si="20"/>
        <v>0</v>
      </c>
      <c r="AY530" s="388"/>
      <c r="AZ530" s="388"/>
      <c r="BA530" s="388"/>
    </row>
    <row r="531" spans="1:53" x14ac:dyDescent="0.3">
      <c r="A531" s="71"/>
      <c r="B531" s="11" t="str">
        <f>IF(A531="","",VLOOKUP(A531,'II.Distribution of grant'!$A$6:$E$45,2,FALSE))</f>
        <v/>
      </c>
      <c r="C531" s="11" t="str">
        <f>IF(A531="","",VLOOKUP(A531,'II.Distribution of grant'!$A$6:$E$45,4,FALSE))</f>
        <v/>
      </c>
      <c r="D531" s="11" t="str">
        <f>IF(A531=""," ",VLOOKUP(C531,'Ceiling - Project impl.'!$A$1:$F$202,2,FALSE))</f>
        <v xml:space="preserve"> </v>
      </c>
      <c r="E531" s="6"/>
      <c r="F531" s="6"/>
      <c r="G531" s="6"/>
      <c r="H531" s="12" t="str">
        <f>IF(G531=""," ",VLOOKUP(C531,'Ceiling - Project impl.'!$A$1:$F$202,3,FALSE))</f>
        <v xml:space="preserve"> </v>
      </c>
      <c r="I531" s="13">
        <f t="shared" si="7"/>
        <v>0</v>
      </c>
      <c r="J531" s="14"/>
      <c r="K531" s="6"/>
      <c r="L531" s="12" t="str">
        <f>IF(K531=""," ",VLOOKUP(C531,'Ceiling - Project impl.'!$A$1:$F$202,4,FALSE))</f>
        <v xml:space="preserve"> </v>
      </c>
      <c r="M531" s="13">
        <f t="shared" si="8"/>
        <v>0</v>
      </c>
      <c r="N531" s="14"/>
      <c r="O531" s="6"/>
      <c r="P531" s="12" t="str">
        <f>IF(O531=""," ",VLOOKUP(C531,'Ceiling - Project impl.'!$A$1:$F$202,5,FALSE))</f>
        <v xml:space="preserve"> </v>
      </c>
      <c r="Q531" s="13">
        <f t="shared" si="9"/>
        <v>0</v>
      </c>
      <c r="R531" s="14"/>
      <c r="S531" s="6"/>
      <c r="T531" s="12" t="str">
        <f>IF(S531=""," ",VLOOKUP(C531,'Ceiling - Project impl.'!$A$1:$F$202,6,FALSE))</f>
        <v xml:space="preserve"> </v>
      </c>
      <c r="U531" s="13">
        <f t="shared" si="10"/>
        <v>0</v>
      </c>
      <c r="V531" s="136">
        <f t="shared" si="11"/>
        <v>0</v>
      </c>
      <c r="W531" s="15">
        <f t="shared" si="12"/>
        <v>0</v>
      </c>
      <c r="Y531" s="6">
        <f t="shared" si="13"/>
        <v>0</v>
      </c>
      <c r="Z531" s="163"/>
      <c r="AA531" s="12" t="str">
        <f>IF(G531=""," ",VLOOKUP(C531,'Ceiling - Project impl.'!$A$1:$F$202,3,FALSE))</f>
        <v xml:space="preserve"> </v>
      </c>
      <c r="AB531" s="13">
        <f t="shared" si="0"/>
        <v>0</v>
      </c>
      <c r="AC531" s="182">
        <f t="shared" si="14"/>
        <v>0</v>
      </c>
      <c r="AD531" s="14"/>
      <c r="AE531" s="6">
        <f t="shared" si="1"/>
        <v>0</v>
      </c>
      <c r="AF531" s="163"/>
      <c r="AG531" s="12" t="str">
        <f>IF(K531=""," ",VLOOKUP(C531,'Ceiling - Project impl.'!$A$1:$F$202,4,FALSE))</f>
        <v xml:space="preserve"> </v>
      </c>
      <c r="AH531" s="13">
        <f t="shared" si="15"/>
        <v>0</v>
      </c>
      <c r="AI531" s="182">
        <f t="shared" si="16"/>
        <v>0</v>
      </c>
      <c r="AJ531" s="14"/>
      <c r="AK531" s="6">
        <f t="shared" si="2"/>
        <v>0</v>
      </c>
      <c r="AL531" s="163"/>
      <c r="AM531" s="12" t="str">
        <f>IF(O531=""," ",VLOOKUP(C531,'Ceiling - Project impl.'!$A$1:$F$202,5,FALSE))</f>
        <v xml:space="preserve"> </v>
      </c>
      <c r="AN531" s="13">
        <f t="shared" si="3"/>
        <v>0</v>
      </c>
      <c r="AO531" s="182">
        <f t="shared" si="17"/>
        <v>0</v>
      </c>
      <c r="AP531" s="14"/>
      <c r="AQ531" s="6">
        <f t="shared" si="4"/>
        <v>0</v>
      </c>
      <c r="AR531" s="163"/>
      <c r="AS531" s="12" t="str">
        <f>IF(S531=""," ",VLOOKUP(C531,'Ceiling - Project impl.'!$A$1:$F$202,6,FALSE))</f>
        <v xml:space="preserve"> </v>
      </c>
      <c r="AT531" s="13">
        <f t="shared" si="5"/>
        <v>0</v>
      </c>
      <c r="AU531" s="182">
        <f t="shared" si="18"/>
        <v>0</v>
      </c>
      <c r="AV531" s="136">
        <f t="shared" si="6"/>
        <v>0</v>
      </c>
      <c r="AW531" s="15">
        <f t="shared" si="19"/>
        <v>0</v>
      </c>
      <c r="AX531" s="183">
        <f t="shared" si="20"/>
        <v>0</v>
      </c>
      <c r="AY531" s="388"/>
      <c r="AZ531" s="388"/>
      <c r="BA531" s="388"/>
    </row>
    <row r="532" spans="1:53" x14ac:dyDescent="0.3">
      <c r="A532" s="71"/>
      <c r="B532" s="11" t="str">
        <f>IF(A532="","",VLOOKUP(A532,'II.Distribution of grant'!$A$6:$E$45,2,FALSE))</f>
        <v/>
      </c>
      <c r="C532" s="11" t="str">
        <f>IF(A532="","",VLOOKUP(A532,'II.Distribution of grant'!$A$6:$E$45,4,FALSE))</f>
        <v/>
      </c>
      <c r="D532" s="11" t="str">
        <f>IF(A532=""," ",VLOOKUP(C532,'Ceiling - Project impl.'!$A$1:$F$202,2,FALSE))</f>
        <v xml:space="preserve"> </v>
      </c>
      <c r="E532" s="6"/>
      <c r="F532" s="6"/>
      <c r="G532" s="6"/>
      <c r="H532" s="12" t="str">
        <f>IF(G532=""," ",VLOOKUP(C532,'Ceiling - Project impl.'!$A$1:$F$202,3,FALSE))</f>
        <v xml:space="preserve"> </v>
      </c>
      <c r="I532" s="13">
        <f t="shared" si="7"/>
        <v>0</v>
      </c>
      <c r="J532" s="14"/>
      <c r="K532" s="6"/>
      <c r="L532" s="12" t="str">
        <f>IF(K532=""," ",VLOOKUP(C532,'Ceiling - Project impl.'!$A$1:$F$202,4,FALSE))</f>
        <v xml:space="preserve"> </v>
      </c>
      <c r="M532" s="13">
        <f t="shared" si="8"/>
        <v>0</v>
      </c>
      <c r="N532" s="14"/>
      <c r="O532" s="6"/>
      <c r="P532" s="12" t="str">
        <f>IF(O532=""," ",VLOOKUP(C532,'Ceiling - Project impl.'!$A$1:$F$202,5,FALSE))</f>
        <v xml:space="preserve"> </v>
      </c>
      <c r="Q532" s="13">
        <f t="shared" si="9"/>
        <v>0</v>
      </c>
      <c r="R532" s="14"/>
      <c r="S532" s="6"/>
      <c r="T532" s="12" t="str">
        <f>IF(S532=""," ",VLOOKUP(C532,'Ceiling - Project impl.'!$A$1:$F$202,6,FALSE))</f>
        <v xml:space="preserve"> </v>
      </c>
      <c r="U532" s="13">
        <f t="shared" si="10"/>
        <v>0</v>
      </c>
      <c r="V532" s="136">
        <f t="shared" si="11"/>
        <v>0</v>
      </c>
      <c r="W532" s="15">
        <f t="shared" si="12"/>
        <v>0</v>
      </c>
      <c r="Y532" s="6">
        <f t="shared" si="13"/>
        <v>0</v>
      </c>
      <c r="Z532" s="163"/>
      <c r="AA532" s="12" t="str">
        <f>IF(G532=""," ",VLOOKUP(C532,'Ceiling - Project impl.'!$A$1:$F$202,3,FALSE))</f>
        <v xml:space="preserve"> </v>
      </c>
      <c r="AB532" s="13">
        <f t="shared" si="0"/>
        <v>0</v>
      </c>
      <c r="AC532" s="182">
        <f t="shared" si="14"/>
        <v>0</v>
      </c>
      <c r="AD532" s="14"/>
      <c r="AE532" s="6">
        <f t="shared" si="1"/>
        <v>0</v>
      </c>
      <c r="AF532" s="163"/>
      <c r="AG532" s="12" t="str">
        <f>IF(K532=""," ",VLOOKUP(C532,'Ceiling - Project impl.'!$A$1:$F$202,4,FALSE))</f>
        <v xml:space="preserve"> </v>
      </c>
      <c r="AH532" s="13">
        <f t="shared" si="15"/>
        <v>0</v>
      </c>
      <c r="AI532" s="182">
        <f t="shared" si="16"/>
        <v>0</v>
      </c>
      <c r="AJ532" s="14"/>
      <c r="AK532" s="6">
        <f t="shared" si="2"/>
        <v>0</v>
      </c>
      <c r="AL532" s="163"/>
      <c r="AM532" s="12" t="str">
        <f>IF(O532=""," ",VLOOKUP(C532,'Ceiling - Project impl.'!$A$1:$F$202,5,FALSE))</f>
        <v xml:space="preserve"> </v>
      </c>
      <c r="AN532" s="13">
        <f t="shared" si="3"/>
        <v>0</v>
      </c>
      <c r="AO532" s="182">
        <f t="shared" si="17"/>
        <v>0</v>
      </c>
      <c r="AP532" s="14"/>
      <c r="AQ532" s="6">
        <f t="shared" si="4"/>
        <v>0</v>
      </c>
      <c r="AR532" s="163"/>
      <c r="AS532" s="12" t="str">
        <f>IF(S532=""," ",VLOOKUP(C532,'Ceiling - Project impl.'!$A$1:$F$202,6,FALSE))</f>
        <v xml:space="preserve"> </v>
      </c>
      <c r="AT532" s="13">
        <f t="shared" si="5"/>
        <v>0</v>
      </c>
      <c r="AU532" s="182">
        <f t="shared" si="18"/>
        <v>0</v>
      </c>
      <c r="AV532" s="136">
        <f t="shared" si="6"/>
        <v>0</v>
      </c>
      <c r="AW532" s="15">
        <f t="shared" si="19"/>
        <v>0</v>
      </c>
      <c r="AX532" s="183">
        <f t="shared" si="20"/>
        <v>0</v>
      </c>
      <c r="AY532" s="388"/>
      <c r="AZ532" s="388"/>
      <c r="BA532" s="388"/>
    </row>
    <row r="533" spans="1:53" x14ac:dyDescent="0.3">
      <c r="A533" s="71"/>
      <c r="B533" s="11" t="str">
        <f>IF(A533="","",VLOOKUP(A533,'II.Distribution of grant'!$A$6:$E$45,2,FALSE))</f>
        <v/>
      </c>
      <c r="C533" s="11" t="str">
        <f>IF(A533="","",VLOOKUP(A533,'II.Distribution of grant'!$A$6:$E$45,4,FALSE))</f>
        <v/>
      </c>
      <c r="D533" s="11" t="str">
        <f>IF(A533=""," ",VLOOKUP(C533,'Ceiling - Project impl.'!$A$1:$F$202,2,FALSE))</f>
        <v xml:space="preserve"> </v>
      </c>
      <c r="E533" s="6"/>
      <c r="F533" s="6"/>
      <c r="G533" s="6"/>
      <c r="H533" s="12" t="str">
        <f>IF(G533=""," ",VLOOKUP(C533,'Ceiling - Project impl.'!$A$1:$F$202,3,FALSE))</f>
        <v xml:space="preserve"> </v>
      </c>
      <c r="I533" s="13">
        <f t="shared" si="7"/>
        <v>0</v>
      </c>
      <c r="J533" s="14"/>
      <c r="K533" s="6"/>
      <c r="L533" s="12" t="str">
        <f>IF(K533=""," ",VLOOKUP(C533,'Ceiling - Project impl.'!$A$1:$F$202,4,FALSE))</f>
        <v xml:space="preserve"> </v>
      </c>
      <c r="M533" s="13">
        <f t="shared" si="8"/>
        <v>0</v>
      </c>
      <c r="N533" s="14"/>
      <c r="O533" s="6"/>
      <c r="P533" s="12" t="str">
        <f>IF(O533=""," ",VLOOKUP(C533,'Ceiling - Project impl.'!$A$1:$F$202,5,FALSE))</f>
        <v xml:space="preserve"> </v>
      </c>
      <c r="Q533" s="13">
        <f t="shared" si="9"/>
        <v>0</v>
      </c>
      <c r="R533" s="14"/>
      <c r="S533" s="6"/>
      <c r="T533" s="12" t="str">
        <f>IF(S533=""," ",VLOOKUP(C533,'Ceiling - Project impl.'!$A$1:$F$202,6,FALSE))</f>
        <v xml:space="preserve"> </v>
      </c>
      <c r="U533" s="13">
        <f t="shared" si="10"/>
        <v>0</v>
      </c>
      <c r="V533" s="136">
        <f t="shared" si="11"/>
        <v>0</v>
      </c>
      <c r="W533" s="15">
        <f t="shared" si="12"/>
        <v>0</v>
      </c>
      <c r="Y533" s="6">
        <f t="shared" si="13"/>
        <v>0</v>
      </c>
      <c r="Z533" s="163"/>
      <c r="AA533" s="12" t="str">
        <f>IF(G533=""," ",VLOOKUP(C533,'Ceiling - Project impl.'!$A$1:$F$202,3,FALSE))</f>
        <v xml:space="preserve"> </v>
      </c>
      <c r="AB533" s="13">
        <f t="shared" si="0"/>
        <v>0</v>
      </c>
      <c r="AC533" s="182">
        <f t="shared" si="14"/>
        <v>0</v>
      </c>
      <c r="AD533" s="14"/>
      <c r="AE533" s="6">
        <f t="shared" si="1"/>
        <v>0</v>
      </c>
      <c r="AF533" s="163"/>
      <c r="AG533" s="12" t="str">
        <f>IF(K533=""," ",VLOOKUP(C533,'Ceiling - Project impl.'!$A$1:$F$202,4,FALSE))</f>
        <v xml:space="preserve"> </v>
      </c>
      <c r="AH533" s="13">
        <f t="shared" si="15"/>
        <v>0</v>
      </c>
      <c r="AI533" s="182">
        <f t="shared" si="16"/>
        <v>0</v>
      </c>
      <c r="AJ533" s="14"/>
      <c r="AK533" s="6">
        <f t="shared" si="2"/>
        <v>0</v>
      </c>
      <c r="AL533" s="163"/>
      <c r="AM533" s="12" t="str">
        <f>IF(O533=""," ",VLOOKUP(C533,'Ceiling - Project impl.'!$A$1:$F$202,5,FALSE))</f>
        <v xml:space="preserve"> </v>
      </c>
      <c r="AN533" s="13">
        <f t="shared" si="3"/>
        <v>0</v>
      </c>
      <c r="AO533" s="182">
        <f t="shared" si="17"/>
        <v>0</v>
      </c>
      <c r="AP533" s="14"/>
      <c r="AQ533" s="6">
        <f t="shared" si="4"/>
        <v>0</v>
      </c>
      <c r="AR533" s="163"/>
      <c r="AS533" s="12" t="str">
        <f>IF(S533=""," ",VLOOKUP(C533,'Ceiling - Project impl.'!$A$1:$F$202,6,FALSE))</f>
        <v xml:space="preserve"> </v>
      </c>
      <c r="AT533" s="13">
        <f t="shared" si="5"/>
        <v>0</v>
      </c>
      <c r="AU533" s="182">
        <f t="shared" si="18"/>
        <v>0</v>
      </c>
      <c r="AV533" s="136">
        <f t="shared" si="6"/>
        <v>0</v>
      </c>
      <c r="AW533" s="15">
        <f t="shared" si="19"/>
        <v>0</v>
      </c>
      <c r="AX533" s="183">
        <f t="shared" si="20"/>
        <v>0</v>
      </c>
      <c r="AY533" s="388"/>
      <c r="AZ533" s="388"/>
      <c r="BA533" s="388"/>
    </row>
    <row r="534" spans="1:53" x14ac:dyDescent="0.3">
      <c r="A534" s="71"/>
      <c r="B534" s="11" t="str">
        <f>IF(A534="","",VLOOKUP(A534,'II.Distribution of grant'!$A$6:$E$45,2,FALSE))</f>
        <v/>
      </c>
      <c r="C534" s="11" t="str">
        <f>IF(A534="","",VLOOKUP(A534,'II.Distribution of grant'!$A$6:$E$45,4,FALSE))</f>
        <v/>
      </c>
      <c r="D534" s="11" t="str">
        <f>IF(A534=""," ",VLOOKUP(C534,'Ceiling - Project impl.'!$A$1:$F$202,2,FALSE))</f>
        <v xml:space="preserve"> </v>
      </c>
      <c r="E534" s="6"/>
      <c r="F534" s="6"/>
      <c r="G534" s="6"/>
      <c r="H534" s="12" t="str">
        <f>IF(G534=""," ",VLOOKUP(C534,'Ceiling - Project impl.'!$A$1:$F$202,3,FALSE))</f>
        <v xml:space="preserve"> </v>
      </c>
      <c r="I534" s="13">
        <f t="shared" si="7"/>
        <v>0</v>
      </c>
      <c r="J534" s="14"/>
      <c r="K534" s="6"/>
      <c r="L534" s="12" t="str">
        <f>IF(K534=""," ",VLOOKUP(C534,'Ceiling - Project impl.'!$A$1:$F$202,4,FALSE))</f>
        <v xml:space="preserve"> </v>
      </c>
      <c r="M534" s="13">
        <f t="shared" si="8"/>
        <v>0</v>
      </c>
      <c r="N534" s="14"/>
      <c r="O534" s="6"/>
      <c r="P534" s="12" t="str">
        <f>IF(O534=""," ",VLOOKUP(C534,'Ceiling - Project impl.'!$A$1:$F$202,5,FALSE))</f>
        <v xml:space="preserve"> </v>
      </c>
      <c r="Q534" s="13">
        <f t="shared" si="9"/>
        <v>0</v>
      </c>
      <c r="R534" s="14"/>
      <c r="S534" s="6"/>
      <c r="T534" s="12" t="str">
        <f>IF(S534=""," ",VLOOKUP(C534,'Ceiling - Project impl.'!$A$1:$F$202,6,FALSE))</f>
        <v xml:space="preserve"> </v>
      </c>
      <c r="U534" s="13">
        <f t="shared" si="10"/>
        <v>0</v>
      </c>
      <c r="V534" s="136">
        <f t="shared" si="11"/>
        <v>0</v>
      </c>
      <c r="W534" s="15">
        <f t="shared" si="12"/>
        <v>0</v>
      </c>
      <c r="Y534" s="6">
        <f t="shared" si="13"/>
        <v>0</v>
      </c>
      <c r="Z534" s="163"/>
      <c r="AA534" s="12" t="str">
        <f>IF(G534=""," ",VLOOKUP(C534,'Ceiling - Project impl.'!$A$1:$F$202,3,FALSE))</f>
        <v xml:space="preserve"> </v>
      </c>
      <c r="AB534" s="13">
        <f t="shared" si="0"/>
        <v>0</v>
      </c>
      <c r="AC534" s="182">
        <f t="shared" si="14"/>
        <v>0</v>
      </c>
      <c r="AD534" s="14"/>
      <c r="AE534" s="6">
        <f t="shared" si="1"/>
        <v>0</v>
      </c>
      <c r="AF534" s="163"/>
      <c r="AG534" s="12" t="str">
        <f>IF(K534=""," ",VLOOKUP(C534,'Ceiling - Project impl.'!$A$1:$F$202,4,FALSE))</f>
        <v xml:space="preserve"> </v>
      </c>
      <c r="AH534" s="13">
        <f t="shared" si="15"/>
        <v>0</v>
      </c>
      <c r="AI534" s="182">
        <f t="shared" si="16"/>
        <v>0</v>
      </c>
      <c r="AJ534" s="14"/>
      <c r="AK534" s="6">
        <f t="shared" si="2"/>
        <v>0</v>
      </c>
      <c r="AL534" s="163"/>
      <c r="AM534" s="12" t="str">
        <f>IF(O534=""," ",VLOOKUP(C534,'Ceiling - Project impl.'!$A$1:$F$202,5,FALSE))</f>
        <v xml:space="preserve"> </v>
      </c>
      <c r="AN534" s="13">
        <f t="shared" si="3"/>
        <v>0</v>
      </c>
      <c r="AO534" s="182">
        <f t="shared" si="17"/>
        <v>0</v>
      </c>
      <c r="AP534" s="14"/>
      <c r="AQ534" s="6">
        <f t="shared" si="4"/>
        <v>0</v>
      </c>
      <c r="AR534" s="163"/>
      <c r="AS534" s="12" t="str">
        <f>IF(S534=""," ",VLOOKUP(C534,'Ceiling - Project impl.'!$A$1:$F$202,6,FALSE))</f>
        <v xml:space="preserve"> </v>
      </c>
      <c r="AT534" s="13">
        <f t="shared" si="5"/>
        <v>0</v>
      </c>
      <c r="AU534" s="182">
        <f t="shared" si="18"/>
        <v>0</v>
      </c>
      <c r="AV534" s="136">
        <f t="shared" si="6"/>
        <v>0</v>
      </c>
      <c r="AW534" s="15">
        <f t="shared" si="19"/>
        <v>0</v>
      </c>
      <c r="AX534" s="183">
        <f t="shared" si="20"/>
        <v>0</v>
      </c>
      <c r="AY534" s="388"/>
      <c r="AZ534" s="388"/>
      <c r="BA534" s="388"/>
    </row>
    <row r="535" spans="1:53" x14ac:dyDescent="0.3">
      <c r="A535" s="71"/>
      <c r="B535" s="11" t="str">
        <f>IF(A535="","",VLOOKUP(A535,'II.Distribution of grant'!$A$6:$E$45,2,FALSE))</f>
        <v/>
      </c>
      <c r="C535" s="11" t="str">
        <f>IF(A535="","",VLOOKUP(A535,'II.Distribution of grant'!$A$6:$E$45,4,FALSE))</f>
        <v/>
      </c>
      <c r="D535" s="11" t="str">
        <f>IF(A535=""," ",VLOOKUP(C535,'Ceiling - Project impl.'!$A$1:$F$202,2,FALSE))</f>
        <v xml:space="preserve"> </v>
      </c>
      <c r="E535" s="6"/>
      <c r="F535" s="6"/>
      <c r="G535" s="6"/>
      <c r="H535" s="12" t="str">
        <f>IF(G535=""," ",VLOOKUP(C535,'Ceiling - Project impl.'!$A$1:$F$202,3,FALSE))</f>
        <v xml:space="preserve"> </v>
      </c>
      <c r="I535" s="13">
        <f t="shared" si="7"/>
        <v>0</v>
      </c>
      <c r="J535" s="14"/>
      <c r="K535" s="6"/>
      <c r="L535" s="12" t="str">
        <f>IF(K535=""," ",VLOOKUP(C535,'Ceiling - Project impl.'!$A$1:$F$202,4,FALSE))</f>
        <v xml:space="preserve"> </v>
      </c>
      <c r="M535" s="13">
        <f t="shared" si="8"/>
        <v>0</v>
      </c>
      <c r="N535" s="14"/>
      <c r="O535" s="6"/>
      <c r="P535" s="12" t="str">
        <f>IF(O535=""," ",VLOOKUP(C535,'Ceiling - Project impl.'!$A$1:$F$202,5,FALSE))</f>
        <v xml:space="preserve"> </v>
      </c>
      <c r="Q535" s="13">
        <f t="shared" si="9"/>
        <v>0</v>
      </c>
      <c r="R535" s="14"/>
      <c r="S535" s="6"/>
      <c r="T535" s="12" t="str">
        <f>IF(S535=""," ",VLOOKUP(C535,'Ceiling - Project impl.'!$A$1:$F$202,6,FALSE))</f>
        <v xml:space="preserve"> </v>
      </c>
      <c r="U535" s="13">
        <f t="shared" si="10"/>
        <v>0</v>
      </c>
      <c r="V535" s="136">
        <f t="shared" si="11"/>
        <v>0</v>
      </c>
      <c r="W535" s="15">
        <f t="shared" si="12"/>
        <v>0</v>
      </c>
      <c r="Y535" s="6">
        <f t="shared" si="13"/>
        <v>0</v>
      </c>
      <c r="Z535" s="163"/>
      <c r="AA535" s="12" t="str">
        <f>IF(G535=""," ",VLOOKUP(C535,'Ceiling - Project impl.'!$A$1:$F$202,3,FALSE))</f>
        <v xml:space="preserve"> </v>
      </c>
      <c r="AB535" s="13">
        <f t="shared" si="0"/>
        <v>0</v>
      </c>
      <c r="AC535" s="182">
        <f t="shared" si="14"/>
        <v>0</v>
      </c>
      <c r="AD535" s="14"/>
      <c r="AE535" s="6">
        <f t="shared" si="1"/>
        <v>0</v>
      </c>
      <c r="AF535" s="163"/>
      <c r="AG535" s="12" t="str">
        <f>IF(K535=""," ",VLOOKUP(C535,'Ceiling - Project impl.'!$A$1:$F$202,4,FALSE))</f>
        <v xml:space="preserve"> </v>
      </c>
      <c r="AH535" s="13">
        <f t="shared" si="15"/>
        <v>0</v>
      </c>
      <c r="AI535" s="182">
        <f t="shared" si="16"/>
        <v>0</v>
      </c>
      <c r="AJ535" s="14"/>
      <c r="AK535" s="6">
        <f t="shared" si="2"/>
        <v>0</v>
      </c>
      <c r="AL535" s="163"/>
      <c r="AM535" s="12" t="str">
        <f>IF(O535=""," ",VLOOKUP(C535,'Ceiling - Project impl.'!$A$1:$F$202,5,FALSE))</f>
        <v xml:space="preserve"> </v>
      </c>
      <c r="AN535" s="13">
        <f t="shared" si="3"/>
        <v>0</v>
      </c>
      <c r="AO535" s="182">
        <f t="shared" si="17"/>
        <v>0</v>
      </c>
      <c r="AP535" s="14"/>
      <c r="AQ535" s="6">
        <f t="shared" si="4"/>
        <v>0</v>
      </c>
      <c r="AR535" s="163"/>
      <c r="AS535" s="12" t="str">
        <f>IF(S535=""," ",VLOOKUP(C535,'Ceiling - Project impl.'!$A$1:$F$202,6,FALSE))</f>
        <v xml:space="preserve"> </v>
      </c>
      <c r="AT535" s="13">
        <f t="shared" si="5"/>
        <v>0</v>
      </c>
      <c r="AU535" s="182">
        <f t="shared" si="18"/>
        <v>0</v>
      </c>
      <c r="AV535" s="136">
        <f t="shared" si="6"/>
        <v>0</v>
      </c>
      <c r="AW535" s="15">
        <f t="shared" si="19"/>
        <v>0</v>
      </c>
      <c r="AX535" s="183">
        <f t="shared" si="20"/>
        <v>0</v>
      </c>
      <c r="AY535" s="388"/>
      <c r="AZ535" s="388"/>
      <c r="BA535" s="388"/>
    </row>
    <row r="536" spans="1:53" x14ac:dyDescent="0.3">
      <c r="A536" s="71"/>
      <c r="B536" s="11" t="str">
        <f>IF(A536="","",VLOOKUP(A536,'II.Distribution of grant'!$A$6:$E$45,2,FALSE))</f>
        <v/>
      </c>
      <c r="C536" s="11" t="str">
        <f>IF(A536="","",VLOOKUP(A536,'II.Distribution of grant'!$A$6:$E$45,4,FALSE))</f>
        <v/>
      </c>
      <c r="D536" s="11" t="str">
        <f>IF(A536=""," ",VLOOKUP(C536,'Ceiling - Project impl.'!$A$1:$F$202,2,FALSE))</f>
        <v xml:space="preserve"> </v>
      </c>
      <c r="E536" s="6"/>
      <c r="F536" s="6"/>
      <c r="G536" s="6"/>
      <c r="H536" s="12" t="str">
        <f>IF(G536=""," ",VLOOKUP(C536,'Ceiling - Project impl.'!$A$1:$F$202,3,FALSE))</f>
        <v xml:space="preserve"> </v>
      </c>
      <c r="I536" s="13">
        <f t="shared" si="7"/>
        <v>0</v>
      </c>
      <c r="J536" s="14"/>
      <c r="K536" s="6"/>
      <c r="L536" s="12" t="str">
        <f>IF(K536=""," ",VLOOKUP(C536,'Ceiling - Project impl.'!$A$1:$F$202,4,FALSE))</f>
        <v xml:space="preserve"> </v>
      </c>
      <c r="M536" s="13">
        <f t="shared" si="8"/>
        <v>0</v>
      </c>
      <c r="N536" s="14"/>
      <c r="O536" s="6"/>
      <c r="P536" s="12" t="str">
        <f>IF(O536=""," ",VLOOKUP(C536,'Ceiling - Project impl.'!$A$1:$F$202,5,FALSE))</f>
        <v xml:space="preserve"> </v>
      </c>
      <c r="Q536" s="13">
        <f t="shared" si="9"/>
        <v>0</v>
      </c>
      <c r="R536" s="14"/>
      <c r="S536" s="6"/>
      <c r="T536" s="12" t="str">
        <f>IF(S536=""," ",VLOOKUP(C536,'Ceiling - Project impl.'!$A$1:$F$202,6,FALSE))</f>
        <v xml:space="preserve"> </v>
      </c>
      <c r="U536" s="13">
        <f t="shared" si="10"/>
        <v>0</v>
      </c>
      <c r="V536" s="136">
        <f t="shared" si="11"/>
        <v>0</v>
      </c>
      <c r="W536" s="15">
        <f t="shared" si="12"/>
        <v>0</v>
      </c>
      <c r="Y536" s="6">
        <f t="shared" si="13"/>
        <v>0</v>
      </c>
      <c r="Z536" s="163"/>
      <c r="AA536" s="12" t="str">
        <f>IF(G536=""," ",VLOOKUP(C536,'Ceiling - Project impl.'!$A$1:$F$202,3,FALSE))</f>
        <v xml:space="preserve"> </v>
      </c>
      <c r="AB536" s="13">
        <f t="shared" si="0"/>
        <v>0</v>
      </c>
      <c r="AC536" s="182">
        <f t="shared" si="14"/>
        <v>0</v>
      </c>
      <c r="AD536" s="14"/>
      <c r="AE536" s="6">
        <f t="shared" si="1"/>
        <v>0</v>
      </c>
      <c r="AF536" s="163"/>
      <c r="AG536" s="12" t="str">
        <f>IF(K536=""," ",VLOOKUP(C536,'Ceiling - Project impl.'!$A$1:$F$202,4,FALSE))</f>
        <v xml:space="preserve"> </v>
      </c>
      <c r="AH536" s="13">
        <f t="shared" si="15"/>
        <v>0</v>
      </c>
      <c r="AI536" s="182">
        <f t="shared" si="16"/>
        <v>0</v>
      </c>
      <c r="AJ536" s="14"/>
      <c r="AK536" s="6">
        <f t="shared" si="2"/>
        <v>0</v>
      </c>
      <c r="AL536" s="163"/>
      <c r="AM536" s="12" t="str">
        <f>IF(O536=""," ",VLOOKUP(C536,'Ceiling - Project impl.'!$A$1:$F$202,5,FALSE))</f>
        <v xml:space="preserve"> </v>
      </c>
      <c r="AN536" s="13">
        <f t="shared" si="3"/>
        <v>0</v>
      </c>
      <c r="AO536" s="182">
        <f t="shared" si="17"/>
        <v>0</v>
      </c>
      <c r="AP536" s="14"/>
      <c r="AQ536" s="6">
        <f t="shared" si="4"/>
        <v>0</v>
      </c>
      <c r="AR536" s="163"/>
      <c r="AS536" s="12" t="str">
        <f>IF(S536=""," ",VLOOKUP(C536,'Ceiling - Project impl.'!$A$1:$F$202,6,FALSE))</f>
        <v xml:space="preserve"> </v>
      </c>
      <c r="AT536" s="13">
        <f t="shared" si="5"/>
        <v>0</v>
      </c>
      <c r="AU536" s="182">
        <f t="shared" si="18"/>
        <v>0</v>
      </c>
      <c r="AV536" s="136">
        <f t="shared" si="6"/>
        <v>0</v>
      </c>
      <c r="AW536" s="15">
        <f t="shared" si="19"/>
        <v>0</v>
      </c>
      <c r="AX536" s="183">
        <f t="shared" si="20"/>
        <v>0</v>
      </c>
      <c r="AY536" s="388"/>
      <c r="AZ536" s="388"/>
      <c r="BA536" s="388"/>
    </row>
    <row r="537" spans="1:53" x14ac:dyDescent="0.3">
      <c r="A537" s="71"/>
      <c r="B537" s="11" t="str">
        <f>IF(A537="","",VLOOKUP(A537,'II.Distribution of grant'!$A$6:$E$45,2,FALSE))</f>
        <v/>
      </c>
      <c r="C537" s="11" t="str">
        <f>IF(A537="","",VLOOKUP(A537,'II.Distribution of grant'!$A$6:$E$45,4,FALSE))</f>
        <v/>
      </c>
      <c r="D537" s="11" t="str">
        <f>IF(A537=""," ",VLOOKUP(C537,'Ceiling - Project impl.'!$A$1:$F$202,2,FALSE))</f>
        <v xml:space="preserve"> </v>
      </c>
      <c r="E537" s="6"/>
      <c r="F537" s="6"/>
      <c r="G537" s="6"/>
      <c r="H537" s="12" t="str">
        <f>IF(G537=""," ",VLOOKUP(C537,'Ceiling - Project impl.'!$A$1:$F$202,3,FALSE))</f>
        <v xml:space="preserve"> </v>
      </c>
      <c r="I537" s="13">
        <f t="shared" si="7"/>
        <v>0</v>
      </c>
      <c r="J537" s="14"/>
      <c r="K537" s="6"/>
      <c r="L537" s="12" t="str">
        <f>IF(K537=""," ",VLOOKUP(C537,'Ceiling - Project impl.'!$A$1:$F$202,4,FALSE))</f>
        <v xml:space="preserve"> </v>
      </c>
      <c r="M537" s="13">
        <f t="shared" si="8"/>
        <v>0</v>
      </c>
      <c r="N537" s="14"/>
      <c r="O537" s="6"/>
      <c r="P537" s="12" t="str">
        <f>IF(O537=""," ",VLOOKUP(C537,'Ceiling - Project impl.'!$A$1:$F$202,5,FALSE))</f>
        <v xml:space="preserve"> </v>
      </c>
      <c r="Q537" s="13">
        <f t="shared" si="9"/>
        <v>0</v>
      </c>
      <c r="R537" s="14"/>
      <c r="S537" s="6"/>
      <c r="T537" s="12" t="str">
        <f>IF(S537=""," ",VLOOKUP(C537,'Ceiling - Project impl.'!$A$1:$F$202,6,FALSE))</f>
        <v xml:space="preserve"> </v>
      </c>
      <c r="U537" s="13">
        <f t="shared" si="10"/>
        <v>0</v>
      </c>
      <c r="V537" s="136">
        <f t="shared" si="11"/>
        <v>0</v>
      </c>
      <c r="W537" s="15">
        <f t="shared" si="12"/>
        <v>0</v>
      </c>
      <c r="Y537" s="6">
        <f t="shared" si="13"/>
        <v>0</v>
      </c>
      <c r="Z537" s="163"/>
      <c r="AA537" s="12" t="str">
        <f>IF(G537=""," ",VLOOKUP(C537,'Ceiling - Project impl.'!$A$1:$F$202,3,FALSE))</f>
        <v xml:space="preserve"> </v>
      </c>
      <c r="AB537" s="13">
        <f t="shared" si="0"/>
        <v>0</v>
      </c>
      <c r="AC537" s="182">
        <f t="shared" si="14"/>
        <v>0</v>
      </c>
      <c r="AD537" s="14"/>
      <c r="AE537" s="6">
        <f t="shared" si="1"/>
        <v>0</v>
      </c>
      <c r="AF537" s="163"/>
      <c r="AG537" s="12" t="str">
        <f>IF(K537=""," ",VLOOKUP(C537,'Ceiling - Project impl.'!$A$1:$F$202,4,FALSE))</f>
        <v xml:space="preserve"> </v>
      </c>
      <c r="AH537" s="13">
        <f t="shared" si="15"/>
        <v>0</v>
      </c>
      <c r="AI537" s="182">
        <f t="shared" si="16"/>
        <v>0</v>
      </c>
      <c r="AJ537" s="14"/>
      <c r="AK537" s="6">
        <f t="shared" si="2"/>
        <v>0</v>
      </c>
      <c r="AL537" s="163"/>
      <c r="AM537" s="12" t="str">
        <f>IF(O537=""," ",VLOOKUP(C537,'Ceiling - Project impl.'!$A$1:$F$202,5,FALSE))</f>
        <v xml:space="preserve"> </v>
      </c>
      <c r="AN537" s="13">
        <f t="shared" si="3"/>
        <v>0</v>
      </c>
      <c r="AO537" s="182">
        <f t="shared" si="17"/>
        <v>0</v>
      </c>
      <c r="AP537" s="14"/>
      <c r="AQ537" s="6">
        <f t="shared" si="4"/>
        <v>0</v>
      </c>
      <c r="AR537" s="163"/>
      <c r="AS537" s="12" t="str">
        <f>IF(S537=""," ",VLOOKUP(C537,'Ceiling - Project impl.'!$A$1:$F$202,6,FALSE))</f>
        <v xml:space="preserve"> </v>
      </c>
      <c r="AT537" s="13">
        <f t="shared" si="5"/>
        <v>0</v>
      </c>
      <c r="AU537" s="182">
        <f t="shared" si="18"/>
        <v>0</v>
      </c>
      <c r="AV537" s="136">
        <f t="shared" si="6"/>
        <v>0</v>
      </c>
      <c r="AW537" s="15">
        <f t="shared" si="19"/>
        <v>0</v>
      </c>
      <c r="AX537" s="183">
        <f t="shared" si="20"/>
        <v>0</v>
      </c>
      <c r="AY537" s="388"/>
      <c r="AZ537" s="388"/>
      <c r="BA537" s="388"/>
    </row>
    <row r="538" spans="1:53" x14ac:dyDescent="0.3">
      <c r="A538" s="71"/>
      <c r="B538" s="11" t="str">
        <f>IF(A538="","",VLOOKUP(A538,'II.Distribution of grant'!$A$6:$E$45,2,FALSE))</f>
        <v/>
      </c>
      <c r="C538" s="11" t="str">
        <f>IF(A538="","",VLOOKUP(A538,'II.Distribution of grant'!$A$6:$E$45,4,FALSE))</f>
        <v/>
      </c>
      <c r="D538" s="11" t="str">
        <f>IF(A538=""," ",VLOOKUP(C538,'Ceiling - Project impl.'!$A$1:$F$202,2,FALSE))</f>
        <v xml:space="preserve"> </v>
      </c>
      <c r="E538" s="6"/>
      <c r="F538" s="6"/>
      <c r="G538" s="6"/>
      <c r="H538" s="12" t="str">
        <f>IF(G538=""," ",VLOOKUP(C538,'Ceiling - Project impl.'!$A$1:$F$202,3,FALSE))</f>
        <v xml:space="preserve"> </v>
      </c>
      <c r="I538" s="13">
        <f t="shared" si="7"/>
        <v>0</v>
      </c>
      <c r="J538" s="14"/>
      <c r="K538" s="6"/>
      <c r="L538" s="12" t="str">
        <f>IF(K538=""," ",VLOOKUP(C538,'Ceiling - Project impl.'!$A$1:$F$202,4,FALSE))</f>
        <v xml:space="preserve"> </v>
      </c>
      <c r="M538" s="13">
        <f t="shared" si="8"/>
        <v>0</v>
      </c>
      <c r="N538" s="14"/>
      <c r="O538" s="6"/>
      <c r="P538" s="12" t="str">
        <f>IF(O538=""," ",VLOOKUP(C538,'Ceiling - Project impl.'!$A$1:$F$202,5,FALSE))</f>
        <v xml:space="preserve"> </v>
      </c>
      <c r="Q538" s="13">
        <f t="shared" si="9"/>
        <v>0</v>
      </c>
      <c r="R538" s="14"/>
      <c r="S538" s="6"/>
      <c r="T538" s="12" t="str">
        <f>IF(S538=""," ",VLOOKUP(C538,'Ceiling - Project impl.'!$A$1:$F$202,6,FALSE))</f>
        <v xml:space="preserve"> </v>
      </c>
      <c r="U538" s="13">
        <f t="shared" si="10"/>
        <v>0</v>
      </c>
      <c r="V538" s="136">
        <f t="shared" si="11"/>
        <v>0</v>
      </c>
      <c r="W538" s="15">
        <f t="shared" si="12"/>
        <v>0</v>
      </c>
      <c r="Y538" s="6">
        <f t="shared" si="13"/>
        <v>0</v>
      </c>
      <c r="Z538" s="163"/>
      <c r="AA538" s="12" t="str">
        <f>IF(G538=""," ",VLOOKUP(C538,'Ceiling - Project impl.'!$A$1:$F$202,3,FALSE))</f>
        <v xml:space="preserve"> </v>
      </c>
      <c r="AB538" s="13">
        <f t="shared" si="0"/>
        <v>0</v>
      </c>
      <c r="AC538" s="182">
        <f t="shared" si="14"/>
        <v>0</v>
      </c>
      <c r="AD538" s="14"/>
      <c r="AE538" s="6">
        <f t="shared" si="1"/>
        <v>0</v>
      </c>
      <c r="AF538" s="163"/>
      <c r="AG538" s="12" t="str">
        <f>IF(K538=""," ",VLOOKUP(C538,'Ceiling - Project impl.'!$A$1:$F$202,4,FALSE))</f>
        <v xml:space="preserve"> </v>
      </c>
      <c r="AH538" s="13">
        <f t="shared" si="15"/>
        <v>0</v>
      </c>
      <c r="AI538" s="182">
        <f t="shared" si="16"/>
        <v>0</v>
      </c>
      <c r="AJ538" s="14"/>
      <c r="AK538" s="6">
        <f t="shared" si="2"/>
        <v>0</v>
      </c>
      <c r="AL538" s="163"/>
      <c r="AM538" s="12" t="str">
        <f>IF(O538=""," ",VLOOKUP(C538,'Ceiling - Project impl.'!$A$1:$F$202,5,FALSE))</f>
        <v xml:space="preserve"> </v>
      </c>
      <c r="AN538" s="13">
        <f t="shared" si="3"/>
        <v>0</v>
      </c>
      <c r="AO538" s="182">
        <f t="shared" si="17"/>
        <v>0</v>
      </c>
      <c r="AP538" s="14"/>
      <c r="AQ538" s="6">
        <f t="shared" si="4"/>
        <v>0</v>
      </c>
      <c r="AR538" s="163"/>
      <c r="AS538" s="12" t="str">
        <f>IF(S538=""," ",VLOOKUP(C538,'Ceiling - Project impl.'!$A$1:$F$202,6,FALSE))</f>
        <v xml:space="preserve"> </v>
      </c>
      <c r="AT538" s="13">
        <f t="shared" si="5"/>
        <v>0</v>
      </c>
      <c r="AU538" s="182">
        <f t="shared" si="18"/>
        <v>0</v>
      </c>
      <c r="AV538" s="136">
        <f t="shared" si="6"/>
        <v>0</v>
      </c>
      <c r="AW538" s="15">
        <f t="shared" si="19"/>
        <v>0</v>
      </c>
      <c r="AX538" s="183">
        <f t="shared" si="20"/>
        <v>0</v>
      </c>
      <c r="AY538" s="388"/>
      <c r="AZ538" s="388"/>
      <c r="BA538" s="388"/>
    </row>
    <row r="539" spans="1:53" x14ac:dyDescent="0.3">
      <c r="A539" s="71"/>
      <c r="B539" s="11" t="str">
        <f>IF(A539="","",VLOOKUP(A539,'II.Distribution of grant'!$A$6:$E$45,2,FALSE))</f>
        <v/>
      </c>
      <c r="C539" s="11" t="str">
        <f>IF(A539="","",VLOOKUP(A539,'II.Distribution of grant'!$A$6:$E$45,4,FALSE))</f>
        <v/>
      </c>
      <c r="D539" s="11" t="str">
        <f>IF(A539=""," ",VLOOKUP(C539,'Ceiling - Project impl.'!$A$1:$F$202,2,FALSE))</f>
        <v xml:space="preserve"> </v>
      </c>
      <c r="E539" s="6"/>
      <c r="F539" s="6"/>
      <c r="G539" s="6"/>
      <c r="H539" s="12" t="str">
        <f>IF(G539=""," ",VLOOKUP(C539,'Ceiling - Project impl.'!$A$1:$F$202,3,FALSE))</f>
        <v xml:space="preserve"> </v>
      </c>
      <c r="I539" s="13">
        <f t="shared" si="7"/>
        <v>0</v>
      </c>
      <c r="J539" s="14"/>
      <c r="K539" s="6"/>
      <c r="L539" s="12" t="str">
        <f>IF(K539=""," ",VLOOKUP(C539,'Ceiling - Project impl.'!$A$1:$F$202,4,FALSE))</f>
        <v xml:space="preserve"> </v>
      </c>
      <c r="M539" s="13">
        <f t="shared" si="8"/>
        <v>0</v>
      </c>
      <c r="N539" s="14"/>
      <c r="O539" s="6"/>
      <c r="P539" s="12" t="str">
        <f>IF(O539=""," ",VLOOKUP(C539,'Ceiling - Project impl.'!$A$1:$F$202,5,FALSE))</f>
        <v xml:space="preserve"> </v>
      </c>
      <c r="Q539" s="13">
        <f t="shared" si="9"/>
        <v>0</v>
      </c>
      <c r="R539" s="14"/>
      <c r="S539" s="6"/>
      <c r="T539" s="12" t="str">
        <f>IF(S539=""," ",VLOOKUP(C539,'Ceiling - Project impl.'!$A$1:$F$202,6,FALSE))</f>
        <v xml:space="preserve"> </v>
      </c>
      <c r="U539" s="13">
        <f t="shared" si="10"/>
        <v>0</v>
      </c>
      <c r="V539" s="136">
        <f t="shared" si="11"/>
        <v>0</v>
      </c>
      <c r="W539" s="15">
        <f t="shared" si="12"/>
        <v>0</v>
      </c>
      <c r="Y539" s="6">
        <f t="shared" si="13"/>
        <v>0</v>
      </c>
      <c r="Z539" s="163"/>
      <c r="AA539" s="12" t="str">
        <f>IF(G539=""," ",VLOOKUP(C539,'Ceiling - Project impl.'!$A$1:$F$202,3,FALSE))</f>
        <v xml:space="preserve"> </v>
      </c>
      <c r="AB539" s="13">
        <f t="shared" si="0"/>
        <v>0</v>
      </c>
      <c r="AC539" s="182">
        <f t="shared" si="14"/>
        <v>0</v>
      </c>
      <c r="AD539" s="14"/>
      <c r="AE539" s="6">
        <f t="shared" si="1"/>
        <v>0</v>
      </c>
      <c r="AF539" s="163"/>
      <c r="AG539" s="12" t="str">
        <f>IF(K539=""," ",VLOOKUP(C539,'Ceiling - Project impl.'!$A$1:$F$202,4,FALSE))</f>
        <v xml:space="preserve"> </v>
      </c>
      <c r="AH539" s="13">
        <f t="shared" si="15"/>
        <v>0</v>
      </c>
      <c r="AI539" s="182">
        <f t="shared" si="16"/>
        <v>0</v>
      </c>
      <c r="AJ539" s="14"/>
      <c r="AK539" s="6">
        <f t="shared" si="2"/>
        <v>0</v>
      </c>
      <c r="AL539" s="163"/>
      <c r="AM539" s="12" t="str">
        <f>IF(O539=""," ",VLOOKUP(C539,'Ceiling - Project impl.'!$A$1:$F$202,5,FALSE))</f>
        <v xml:space="preserve"> </v>
      </c>
      <c r="AN539" s="13">
        <f t="shared" si="3"/>
        <v>0</v>
      </c>
      <c r="AO539" s="182">
        <f t="shared" si="17"/>
        <v>0</v>
      </c>
      <c r="AP539" s="14"/>
      <c r="AQ539" s="6">
        <f t="shared" si="4"/>
        <v>0</v>
      </c>
      <c r="AR539" s="163"/>
      <c r="AS539" s="12" t="str">
        <f>IF(S539=""," ",VLOOKUP(C539,'Ceiling - Project impl.'!$A$1:$F$202,6,FALSE))</f>
        <v xml:space="preserve"> </v>
      </c>
      <c r="AT539" s="13">
        <f t="shared" si="5"/>
        <v>0</v>
      </c>
      <c r="AU539" s="182">
        <f t="shared" si="18"/>
        <v>0</v>
      </c>
      <c r="AV539" s="136">
        <f t="shared" si="6"/>
        <v>0</v>
      </c>
      <c r="AW539" s="15">
        <f t="shared" si="19"/>
        <v>0</v>
      </c>
      <c r="AX539" s="183">
        <f t="shared" si="20"/>
        <v>0</v>
      </c>
      <c r="AY539" s="388"/>
      <c r="AZ539" s="388"/>
      <c r="BA539" s="388"/>
    </row>
    <row r="540" spans="1:53" x14ac:dyDescent="0.3">
      <c r="A540" s="71"/>
      <c r="B540" s="11" t="str">
        <f>IF(A540="","",VLOOKUP(A540,'II.Distribution of grant'!$A$6:$E$45,2,FALSE))</f>
        <v/>
      </c>
      <c r="C540" s="11" t="str">
        <f>IF(A540="","",VLOOKUP(A540,'II.Distribution of grant'!$A$6:$E$45,4,FALSE))</f>
        <v/>
      </c>
      <c r="D540" s="11" t="str">
        <f>IF(A540=""," ",VLOOKUP(C540,'Ceiling - Project impl.'!$A$1:$F$202,2,FALSE))</f>
        <v xml:space="preserve"> </v>
      </c>
      <c r="E540" s="6"/>
      <c r="F540" s="6"/>
      <c r="G540" s="6"/>
      <c r="H540" s="12" t="str">
        <f>IF(G540=""," ",VLOOKUP(C540,'Ceiling - Project impl.'!$A$1:$F$202,3,FALSE))</f>
        <v xml:space="preserve"> </v>
      </c>
      <c r="I540" s="13">
        <f t="shared" si="7"/>
        <v>0</v>
      </c>
      <c r="J540" s="14"/>
      <c r="K540" s="6"/>
      <c r="L540" s="12" t="str">
        <f>IF(K540=""," ",VLOOKUP(C540,'Ceiling - Project impl.'!$A$1:$F$202,4,FALSE))</f>
        <v xml:space="preserve"> </v>
      </c>
      <c r="M540" s="13">
        <f t="shared" si="8"/>
        <v>0</v>
      </c>
      <c r="N540" s="14"/>
      <c r="O540" s="6"/>
      <c r="P540" s="12" t="str">
        <f>IF(O540=""," ",VLOOKUP(C540,'Ceiling - Project impl.'!$A$1:$F$202,5,FALSE))</f>
        <v xml:space="preserve"> </v>
      </c>
      <c r="Q540" s="13">
        <f t="shared" si="9"/>
        <v>0</v>
      </c>
      <c r="R540" s="14"/>
      <c r="S540" s="6"/>
      <c r="T540" s="12" t="str">
        <f>IF(S540=""," ",VLOOKUP(C540,'Ceiling - Project impl.'!$A$1:$F$202,6,FALSE))</f>
        <v xml:space="preserve"> </v>
      </c>
      <c r="U540" s="13">
        <f t="shared" si="10"/>
        <v>0</v>
      </c>
      <c r="V540" s="136">
        <f t="shared" si="11"/>
        <v>0</v>
      </c>
      <c r="W540" s="15">
        <f t="shared" si="12"/>
        <v>0</v>
      </c>
      <c r="Y540" s="6">
        <f t="shared" si="13"/>
        <v>0</v>
      </c>
      <c r="Z540" s="163"/>
      <c r="AA540" s="12" t="str">
        <f>IF(G540=""," ",VLOOKUP(C540,'Ceiling - Project impl.'!$A$1:$F$202,3,FALSE))</f>
        <v xml:space="preserve"> </v>
      </c>
      <c r="AB540" s="13">
        <f t="shared" si="0"/>
        <v>0</v>
      </c>
      <c r="AC540" s="182">
        <f t="shared" si="14"/>
        <v>0</v>
      </c>
      <c r="AD540" s="14"/>
      <c r="AE540" s="6">
        <f t="shared" si="1"/>
        <v>0</v>
      </c>
      <c r="AF540" s="163"/>
      <c r="AG540" s="12" t="str">
        <f>IF(K540=""," ",VLOOKUP(C540,'Ceiling - Project impl.'!$A$1:$F$202,4,FALSE))</f>
        <v xml:space="preserve"> </v>
      </c>
      <c r="AH540" s="13">
        <f t="shared" si="15"/>
        <v>0</v>
      </c>
      <c r="AI540" s="182">
        <f t="shared" si="16"/>
        <v>0</v>
      </c>
      <c r="AJ540" s="14"/>
      <c r="AK540" s="6">
        <f t="shared" si="2"/>
        <v>0</v>
      </c>
      <c r="AL540" s="163"/>
      <c r="AM540" s="12" t="str">
        <f>IF(O540=""," ",VLOOKUP(C540,'Ceiling - Project impl.'!$A$1:$F$202,5,FALSE))</f>
        <v xml:space="preserve"> </v>
      </c>
      <c r="AN540" s="13">
        <f t="shared" si="3"/>
        <v>0</v>
      </c>
      <c r="AO540" s="182">
        <f t="shared" si="17"/>
        <v>0</v>
      </c>
      <c r="AP540" s="14"/>
      <c r="AQ540" s="6">
        <f t="shared" si="4"/>
        <v>0</v>
      </c>
      <c r="AR540" s="163"/>
      <c r="AS540" s="12" t="str">
        <f>IF(S540=""," ",VLOOKUP(C540,'Ceiling - Project impl.'!$A$1:$F$202,6,FALSE))</f>
        <v xml:space="preserve"> </v>
      </c>
      <c r="AT540" s="13">
        <f t="shared" si="5"/>
        <v>0</v>
      </c>
      <c r="AU540" s="182">
        <f t="shared" si="18"/>
        <v>0</v>
      </c>
      <c r="AV540" s="136">
        <f t="shared" si="6"/>
        <v>0</v>
      </c>
      <c r="AW540" s="15">
        <f t="shared" si="19"/>
        <v>0</v>
      </c>
      <c r="AX540" s="183">
        <f t="shared" si="20"/>
        <v>0</v>
      </c>
      <c r="AY540" s="388"/>
      <c r="AZ540" s="388"/>
      <c r="BA540" s="388"/>
    </row>
    <row r="541" spans="1:53" x14ac:dyDescent="0.3">
      <c r="A541" s="71"/>
      <c r="B541" s="11" t="str">
        <f>IF(A541="","",VLOOKUP(A541,'II.Distribution of grant'!$A$6:$E$45,2,FALSE))</f>
        <v/>
      </c>
      <c r="C541" s="11" t="str">
        <f>IF(A541="","",VLOOKUP(A541,'II.Distribution of grant'!$A$6:$E$45,4,FALSE))</f>
        <v/>
      </c>
      <c r="D541" s="11" t="str">
        <f>IF(A541=""," ",VLOOKUP(C541,'Ceiling - Project impl.'!$A$1:$F$202,2,FALSE))</f>
        <v xml:space="preserve"> </v>
      </c>
      <c r="E541" s="6"/>
      <c r="F541" s="6"/>
      <c r="G541" s="6"/>
      <c r="H541" s="12" t="str">
        <f>IF(G541=""," ",VLOOKUP(C541,'Ceiling - Project impl.'!$A$1:$F$202,3,FALSE))</f>
        <v xml:space="preserve"> </v>
      </c>
      <c r="I541" s="13">
        <f t="shared" si="7"/>
        <v>0</v>
      </c>
      <c r="J541" s="14"/>
      <c r="K541" s="6"/>
      <c r="L541" s="12" t="str">
        <f>IF(K541=""," ",VLOOKUP(C541,'Ceiling - Project impl.'!$A$1:$F$202,4,FALSE))</f>
        <v xml:space="preserve"> </v>
      </c>
      <c r="M541" s="13">
        <f t="shared" si="8"/>
        <v>0</v>
      </c>
      <c r="N541" s="14"/>
      <c r="O541" s="6"/>
      <c r="P541" s="12" t="str">
        <f>IF(O541=""," ",VLOOKUP(C541,'Ceiling - Project impl.'!$A$1:$F$202,5,FALSE))</f>
        <v xml:space="preserve"> </v>
      </c>
      <c r="Q541" s="13">
        <f t="shared" si="9"/>
        <v>0</v>
      </c>
      <c r="R541" s="14"/>
      <c r="S541" s="6"/>
      <c r="T541" s="12" t="str">
        <f>IF(S541=""," ",VLOOKUP(C541,'Ceiling - Project impl.'!$A$1:$F$202,6,FALSE))</f>
        <v xml:space="preserve"> </v>
      </c>
      <c r="U541" s="13">
        <f t="shared" si="10"/>
        <v>0</v>
      </c>
      <c r="V541" s="136">
        <f t="shared" si="11"/>
        <v>0</v>
      </c>
      <c r="W541" s="15">
        <f t="shared" si="12"/>
        <v>0</v>
      </c>
      <c r="Y541" s="6">
        <f t="shared" si="13"/>
        <v>0</v>
      </c>
      <c r="Z541" s="163"/>
      <c r="AA541" s="12" t="str">
        <f>IF(G541=""," ",VLOOKUP(C541,'Ceiling - Project impl.'!$A$1:$F$202,3,FALSE))</f>
        <v xml:space="preserve"> </v>
      </c>
      <c r="AB541" s="13">
        <f t="shared" si="0"/>
        <v>0</v>
      </c>
      <c r="AC541" s="182">
        <f t="shared" si="14"/>
        <v>0</v>
      </c>
      <c r="AD541" s="14"/>
      <c r="AE541" s="6">
        <f t="shared" si="1"/>
        <v>0</v>
      </c>
      <c r="AF541" s="163"/>
      <c r="AG541" s="12" t="str">
        <f>IF(K541=""," ",VLOOKUP(C541,'Ceiling - Project impl.'!$A$1:$F$202,4,FALSE))</f>
        <v xml:space="preserve"> </v>
      </c>
      <c r="AH541" s="13">
        <f t="shared" si="15"/>
        <v>0</v>
      </c>
      <c r="AI541" s="182">
        <f t="shared" si="16"/>
        <v>0</v>
      </c>
      <c r="AJ541" s="14"/>
      <c r="AK541" s="6">
        <f t="shared" si="2"/>
        <v>0</v>
      </c>
      <c r="AL541" s="163"/>
      <c r="AM541" s="12" t="str">
        <f>IF(O541=""," ",VLOOKUP(C541,'Ceiling - Project impl.'!$A$1:$F$202,5,FALSE))</f>
        <v xml:space="preserve"> </v>
      </c>
      <c r="AN541" s="13">
        <f t="shared" si="3"/>
        <v>0</v>
      </c>
      <c r="AO541" s="182">
        <f t="shared" si="17"/>
        <v>0</v>
      </c>
      <c r="AP541" s="14"/>
      <c r="AQ541" s="6">
        <f t="shared" si="4"/>
        <v>0</v>
      </c>
      <c r="AR541" s="163"/>
      <c r="AS541" s="12" t="str">
        <f>IF(S541=""," ",VLOOKUP(C541,'Ceiling - Project impl.'!$A$1:$F$202,6,FALSE))</f>
        <v xml:space="preserve"> </v>
      </c>
      <c r="AT541" s="13">
        <f t="shared" si="5"/>
        <v>0</v>
      </c>
      <c r="AU541" s="182">
        <f t="shared" si="18"/>
        <v>0</v>
      </c>
      <c r="AV541" s="136">
        <f t="shared" si="6"/>
        <v>0</v>
      </c>
      <c r="AW541" s="15">
        <f t="shared" si="19"/>
        <v>0</v>
      </c>
      <c r="AX541" s="183">
        <f t="shared" si="20"/>
        <v>0</v>
      </c>
      <c r="AY541" s="388"/>
      <c r="AZ541" s="388"/>
      <c r="BA541" s="388"/>
    </row>
    <row r="542" spans="1:53" x14ac:dyDescent="0.3">
      <c r="A542" s="71"/>
      <c r="B542" s="11" t="str">
        <f>IF(A542="","",VLOOKUP(A542,'II.Distribution of grant'!$A$6:$E$45,2,FALSE))</f>
        <v/>
      </c>
      <c r="C542" s="11" t="str">
        <f>IF(A542="","",VLOOKUP(A542,'II.Distribution of grant'!$A$6:$E$45,4,FALSE))</f>
        <v/>
      </c>
      <c r="D542" s="11" t="str">
        <f>IF(A542=""," ",VLOOKUP(C542,'Ceiling - Project impl.'!$A$1:$F$202,2,FALSE))</f>
        <v xml:space="preserve"> </v>
      </c>
      <c r="E542" s="6"/>
      <c r="F542" s="6"/>
      <c r="G542" s="6"/>
      <c r="H542" s="12" t="str">
        <f>IF(G542=""," ",VLOOKUP(C542,'Ceiling - Project impl.'!$A$1:$F$202,3,FALSE))</f>
        <v xml:space="preserve"> </v>
      </c>
      <c r="I542" s="13">
        <f t="shared" si="7"/>
        <v>0</v>
      </c>
      <c r="J542" s="14"/>
      <c r="K542" s="6"/>
      <c r="L542" s="12" t="str">
        <f>IF(K542=""," ",VLOOKUP(C542,'Ceiling - Project impl.'!$A$1:$F$202,4,FALSE))</f>
        <v xml:space="preserve"> </v>
      </c>
      <c r="M542" s="13">
        <f t="shared" si="8"/>
        <v>0</v>
      </c>
      <c r="N542" s="14"/>
      <c r="O542" s="6"/>
      <c r="P542" s="12" t="str">
        <f>IF(O542=""," ",VLOOKUP(C542,'Ceiling - Project impl.'!$A$1:$F$202,5,FALSE))</f>
        <v xml:space="preserve"> </v>
      </c>
      <c r="Q542" s="13">
        <f t="shared" si="9"/>
        <v>0</v>
      </c>
      <c r="R542" s="14"/>
      <c r="S542" s="6"/>
      <c r="T542" s="12" t="str">
        <f>IF(S542=""," ",VLOOKUP(C542,'Ceiling - Project impl.'!$A$1:$F$202,6,FALSE))</f>
        <v xml:space="preserve"> </v>
      </c>
      <c r="U542" s="13">
        <f t="shared" si="10"/>
        <v>0</v>
      </c>
      <c r="V542" s="136">
        <f t="shared" si="11"/>
        <v>0</v>
      </c>
      <c r="W542" s="15">
        <f t="shared" si="12"/>
        <v>0</v>
      </c>
      <c r="Y542" s="6">
        <f t="shared" si="13"/>
        <v>0</v>
      </c>
      <c r="Z542" s="163"/>
      <c r="AA542" s="12" t="str">
        <f>IF(G542=""," ",VLOOKUP(C542,'Ceiling - Project impl.'!$A$1:$F$202,3,FALSE))</f>
        <v xml:space="preserve"> </v>
      </c>
      <c r="AB542" s="13">
        <f t="shared" si="0"/>
        <v>0</v>
      </c>
      <c r="AC542" s="182">
        <f t="shared" si="14"/>
        <v>0</v>
      </c>
      <c r="AD542" s="14"/>
      <c r="AE542" s="6">
        <f t="shared" si="1"/>
        <v>0</v>
      </c>
      <c r="AF542" s="163"/>
      <c r="AG542" s="12" t="str">
        <f>IF(K542=""," ",VLOOKUP(C542,'Ceiling - Project impl.'!$A$1:$F$202,4,FALSE))</f>
        <v xml:space="preserve"> </v>
      </c>
      <c r="AH542" s="13">
        <f t="shared" si="15"/>
        <v>0</v>
      </c>
      <c r="AI542" s="182">
        <f t="shared" si="16"/>
        <v>0</v>
      </c>
      <c r="AJ542" s="14"/>
      <c r="AK542" s="6">
        <f t="shared" si="2"/>
        <v>0</v>
      </c>
      <c r="AL542" s="163"/>
      <c r="AM542" s="12" t="str">
        <f>IF(O542=""," ",VLOOKUP(C542,'Ceiling - Project impl.'!$A$1:$F$202,5,FALSE))</f>
        <v xml:space="preserve"> </v>
      </c>
      <c r="AN542" s="13">
        <f t="shared" si="3"/>
        <v>0</v>
      </c>
      <c r="AO542" s="182">
        <f t="shared" si="17"/>
        <v>0</v>
      </c>
      <c r="AP542" s="14"/>
      <c r="AQ542" s="6">
        <f t="shared" si="4"/>
        <v>0</v>
      </c>
      <c r="AR542" s="163"/>
      <c r="AS542" s="12" t="str">
        <f>IF(S542=""," ",VLOOKUP(C542,'Ceiling - Project impl.'!$A$1:$F$202,6,FALSE))</f>
        <v xml:space="preserve"> </v>
      </c>
      <c r="AT542" s="13">
        <f t="shared" si="5"/>
        <v>0</v>
      </c>
      <c r="AU542" s="182">
        <f t="shared" si="18"/>
        <v>0</v>
      </c>
      <c r="AV542" s="136">
        <f t="shared" si="6"/>
        <v>0</v>
      </c>
      <c r="AW542" s="15">
        <f t="shared" si="19"/>
        <v>0</v>
      </c>
      <c r="AX542" s="183">
        <f t="shared" si="20"/>
        <v>0</v>
      </c>
      <c r="AY542" s="388"/>
      <c r="AZ542" s="388"/>
      <c r="BA542" s="388"/>
    </row>
    <row r="543" spans="1:53" x14ac:dyDescent="0.3">
      <c r="A543" s="71"/>
      <c r="B543" s="11" t="str">
        <f>IF(A543="","",VLOOKUP(A543,'II.Distribution of grant'!$A$6:$E$45,2,FALSE))</f>
        <v/>
      </c>
      <c r="C543" s="11" t="str">
        <f>IF(A543="","",VLOOKUP(A543,'II.Distribution of grant'!$A$6:$E$45,4,FALSE))</f>
        <v/>
      </c>
      <c r="D543" s="11" t="str">
        <f>IF(A543=""," ",VLOOKUP(C543,'Ceiling - Project impl.'!$A$1:$F$202,2,FALSE))</f>
        <v xml:space="preserve"> </v>
      </c>
      <c r="E543" s="6"/>
      <c r="F543" s="6"/>
      <c r="G543" s="6"/>
      <c r="H543" s="12" t="str">
        <f>IF(G543=""," ",VLOOKUP(C543,'Ceiling - Project impl.'!$A$1:$F$202,3,FALSE))</f>
        <v xml:space="preserve"> </v>
      </c>
      <c r="I543" s="13">
        <f t="shared" si="7"/>
        <v>0</v>
      </c>
      <c r="J543" s="14"/>
      <c r="K543" s="6"/>
      <c r="L543" s="12" t="str">
        <f>IF(K543=""," ",VLOOKUP(C543,'Ceiling - Project impl.'!$A$1:$F$202,4,FALSE))</f>
        <v xml:space="preserve"> </v>
      </c>
      <c r="M543" s="13">
        <f t="shared" si="8"/>
        <v>0</v>
      </c>
      <c r="N543" s="14"/>
      <c r="O543" s="6"/>
      <c r="P543" s="12" t="str">
        <f>IF(O543=""," ",VLOOKUP(C543,'Ceiling - Project impl.'!$A$1:$F$202,5,FALSE))</f>
        <v xml:space="preserve"> </v>
      </c>
      <c r="Q543" s="13">
        <f t="shared" si="9"/>
        <v>0</v>
      </c>
      <c r="R543" s="14"/>
      <c r="S543" s="6"/>
      <c r="T543" s="12" t="str">
        <f>IF(S543=""," ",VLOOKUP(C543,'Ceiling - Project impl.'!$A$1:$F$202,6,FALSE))</f>
        <v xml:space="preserve"> </v>
      </c>
      <c r="U543" s="13">
        <f t="shared" si="10"/>
        <v>0</v>
      </c>
      <c r="V543" s="136">
        <f t="shared" si="11"/>
        <v>0</v>
      </c>
      <c r="W543" s="15">
        <f t="shared" si="12"/>
        <v>0</v>
      </c>
      <c r="Y543" s="6">
        <f t="shared" si="13"/>
        <v>0</v>
      </c>
      <c r="Z543" s="163"/>
      <c r="AA543" s="12" t="str">
        <f>IF(G543=""," ",VLOOKUP(C543,'Ceiling - Project impl.'!$A$1:$F$202,3,FALSE))</f>
        <v xml:space="preserve"> </v>
      </c>
      <c r="AB543" s="13">
        <f t="shared" si="0"/>
        <v>0</v>
      </c>
      <c r="AC543" s="182">
        <f t="shared" si="14"/>
        <v>0</v>
      </c>
      <c r="AD543" s="14"/>
      <c r="AE543" s="6">
        <f t="shared" si="1"/>
        <v>0</v>
      </c>
      <c r="AF543" s="163"/>
      <c r="AG543" s="12" t="str">
        <f>IF(K543=""," ",VLOOKUP(C543,'Ceiling - Project impl.'!$A$1:$F$202,4,FALSE))</f>
        <v xml:space="preserve"> </v>
      </c>
      <c r="AH543" s="13">
        <f t="shared" si="15"/>
        <v>0</v>
      </c>
      <c r="AI543" s="182">
        <f t="shared" si="16"/>
        <v>0</v>
      </c>
      <c r="AJ543" s="14"/>
      <c r="AK543" s="6">
        <f t="shared" si="2"/>
        <v>0</v>
      </c>
      <c r="AL543" s="163"/>
      <c r="AM543" s="12" t="str">
        <f>IF(O543=""," ",VLOOKUP(C543,'Ceiling - Project impl.'!$A$1:$F$202,5,FALSE))</f>
        <v xml:space="preserve"> </v>
      </c>
      <c r="AN543" s="13">
        <f t="shared" si="3"/>
        <v>0</v>
      </c>
      <c r="AO543" s="182">
        <f t="shared" si="17"/>
        <v>0</v>
      </c>
      <c r="AP543" s="14"/>
      <c r="AQ543" s="6">
        <f t="shared" si="4"/>
        <v>0</v>
      </c>
      <c r="AR543" s="163"/>
      <c r="AS543" s="12" t="str">
        <f>IF(S543=""," ",VLOOKUP(C543,'Ceiling - Project impl.'!$A$1:$F$202,6,FALSE))</f>
        <v xml:space="preserve"> </v>
      </c>
      <c r="AT543" s="13">
        <f t="shared" si="5"/>
        <v>0</v>
      </c>
      <c r="AU543" s="182">
        <f t="shared" si="18"/>
        <v>0</v>
      </c>
      <c r="AV543" s="136">
        <f t="shared" si="6"/>
        <v>0</v>
      </c>
      <c r="AW543" s="15">
        <f t="shared" si="19"/>
        <v>0</v>
      </c>
      <c r="AX543" s="183">
        <f t="shared" si="20"/>
        <v>0</v>
      </c>
      <c r="AY543" s="388"/>
      <c r="AZ543" s="388"/>
      <c r="BA543" s="388"/>
    </row>
    <row r="544" spans="1:53" ht="14.4" thickBot="1" x14ac:dyDescent="0.35">
      <c r="A544" s="71"/>
      <c r="B544" s="11" t="str">
        <f>IF(A544="","",VLOOKUP(A544,'II.Distribution of grant'!$A$6:$E$45,2,FALSE))</f>
        <v/>
      </c>
      <c r="C544" s="11" t="str">
        <f>IF(A544="","",VLOOKUP(A544,'II.Distribution of grant'!$A$6:$E$45,4,FALSE))</f>
        <v/>
      </c>
      <c r="D544" s="11" t="str">
        <f>IF(A544=""," ",VLOOKUP(C544,'Ceiling - Project impl.'!$A$1:$F$202,2,FALSE))</f>
        <v xml:space="preserve"> </v>
      </c>
      <c r="E544" s="6"/>
      <c r="F544" s="6"/>
      <c r="G544" s="6"/>
      <c r="H544" s="12" t="str">
        <f>IF(G544=""," ",VLOOKUP(C544,'Ceiling - Project impl.'!$A$1:$F$202,3,FALSE))</f>
        <v xml:space="preserve"> </v>
      </c>
      <c r="I544" s="13">
        <f t="shared" si="7"/>
        <v>0</v>
      </c>
      <c r="J544" s="14"/>
      <c r="K544" s="6"/>
      <c r="L544" s="12" t="str">
        <f>IF(K544=""," ",VLOOKUP(C544,'Ceiling - Project impl.'!$A$1:$F$202,4,FALSE))</f>
        <v xml:space="preserve"> </v>
      </c>
      <c r="M544" s="13">
        <f t="shared" si="8"/>
        <v>0</v>
      </c>
      <c r="N544" s="14"/>
      <c r="O544" s="6"/>
      <c r="P544" s="12" t="str">
        <f>IF(O544=""," ",VLOOKUP(C544,'Ceiling - Project impl.'!$A$1:$F$202,5,FALSE))</f>
        <v xml:space="preserve"> </v>
      </c>
      <c r="Q544" s="13">
        <f t="shared" si="9"/>
        <v>0</v>
      </c>
      <c r="R544" s="14"/>
      <c r="S544" s="6"/>
      <c r="T544" s="12" t="str">
        <f>IF(S544=""," ",VLOOKUP(C544,'Ceiling - Project impl.'!$A$1:$F$202,6,FALSE))</f>
        <v xml:space="preserve"> </v>
      </c>
      <c r="U544" s="13">
        <f t="shared" si="10"/>
        <v>0</v>
      </c>
      <c r="V544" s="137">
        <f t="shared" si="11"/>
        <v>0</v>
      </c>
      <c r="W544" s="16">
        <f t="shared" si="12"/>
        <v>0</v>
      </c>
      <c r="Y544" s="6">
        <f t="shared" si="13"/>
        <v>0</v>
      </c>
      <c r="Z544" s="163"/>
      <c r="AA544" s="12" t="str">
        <f>IF(G544=""," ",VLOOKUP(C544,'Ceiling - Project impl.'!$A$1:$F$202,3,FALSE))</f>
        <v xml:space="preserve"> </v>
      </c>
      <c r="AB544" s="13">
        <f t="shared" si="0"/>
        <v>0</v>
      </c>
      <c r="AC544" s="182">
        <f t="shared" si="14"/>
        <v>0</v>
      </c>
      <c r="AD544" s="14"/>
      <c r="AE544" s="6">
        <f t="shared" si="1"/>
        <v>0</v>
      </c>
      <c r="AF544" s="163"/>
      <c r="AG544" s="12" t="str">
        <f>IF(K544=""," ",VLOOKUP(C544,'Ceiling - Project impl.'!$A$1:$F$202,4,FALSE))</f>
        <v xml:space="preserve"> </v>
      </c>
      <c r="AH544" s="13">
        <f t="shared" si="15"/>
        <v>0</v>
      </c>
      <c r="AI544" s="182">
        <f t="shared" si="16"/>
        <v>0</v>
      </c>
      <c r="AJ544" s="14"/>
      <c r="AK544" s="6">
        <f t="shared" si="2"/>
        <v>0</v>
      </c>
      <c r="AL544" s="163"/>
      <c r="AM544" s="12" t="str">
        <f>IF(O544=""," ",VLOOKUP(C544,'Ceiling - Project impl.'!$A$1:$F$202,5,FALSE))</f>
        <v xml:space="preserve"> </v>
      </c>
      <c r="AN544" s="13">
        <f t="shared" si="3"/>
        <v>0</v>
      </c>
      <c r="AO544" s="182">
        <f t="shared" si="17"/>
        <v>0</v>
      </c>
      <c r="AP544" s="14"/>
      <c r="AQ544" s="6">
        <f t="shared" si="4"/>
        <v>0</v>
      </c>
      <c r="AR544" s="163"/>
      <c r="AS544" s="12" t="str">
        <f>IF(S544=""," ",VLOOKUP(C544,'Ceiling - Project impl.'!$A$1:$F$202,6,FALSE))</f>
        <v xml:space="preserve"> </v>
      </c>
      <c r="AT544" s="13">
        <f t="shared" si="5"/>
        <v>0</v>
      </c>
      <c r="AU544" s="182">
        <f t="shared" si="18"/>
        <v>0</v>
      </c>
      <c r="AV544" s="136">
        <f t="shared" si="6"/>
        <v>0</v>
      </c>
      <c r="AW544" s="15">
        <f t="shared" si="19"/>
        <v>0</v>
      </c>
      <c r="AX544" s="183">
        <f t="shared" si="20"/>
        <v>0</v>
      </c>
      <c r="AY544" s="388"/>
      <c r="AZ544" s="388"/>
      <c r="BA544" s="388"/>
    </row>
    <row r="545" spans="1:53" ht="14.4" thickBot="1" x14ac:dyDescent="0.35">
      <c r="A545" s="17"/>
      <c r="B545" s="403" t="str">
        <f>+Translation!A62</f>
        <v>Total Part III</v>
      </c>
      <c r="C545" s="403"/>
      <c r="D545" s="18"/>
      <c r="E545" s="18"/>
      <c r="F545" s="18"/>
      <c r="G545" s="134">
        <f>SUM(G4:G544)</f>
        <v>0</v>
      </c>
      <c r="H545" s="20"/>
      <c r="I545" s="19">
        <f>SUM(I4:I544)</f>
        <v>0</v>
      </c>
      <c r="J545" s="21"/>
      <c r="K545" s="134">
        <f>SUM(K4:K544)</f>
        <v>0</v>
      </c>
      <c r="L545" s="20"/>
      <c r="M545" s="19">
        <f>SUM(M4:M544)</f>
        <v>0</v>
      </c>
      <c r="N545" s="21"/>
      <c r="O545" s="134">
        <f>SUM(O4:O544)</f>
        <v>0</v>
      </c>
      <c r="P545" s="20"/>
      <c r="Q545" s="19">
        <f>SUM(Q4:Q544)</f>
        <v>0</v>
      </c>
      <c r="R545" s="21"/>
      <c r="S545" s="134">
        <f>SUM(S4:S544)</f>
        <v>0</v>
      </c>
      <c r="T545" s="20"/>
      <c r="U545" s="22">
        <f>SUM(U4:U544)</f>
        <v>0</v>
      </c>
      <c r="V545" s="135">
        <f>SUM(V4:V544)</f>
        <v>0</v>
      </c>
      <c r="W545" s="23">
        <f>SUM(W4:W544)</f>
        <v>0</v>
      </c>
      <c r="Y545" s="134">
        <f>SUM(Y4:Y544)</f>
        <v>0</v>
      </c>
      <c r="Z545" s="161"/>
      <c r="AA545" s="20"/>
      <c r="AB545" s="19">
        <f>SUM(AB4:AB544)</f>
        <v>0</v>
      </c>
      <c r="AC545" s="181">
        <f>SUM(AC4:AC544)</f>
        <v>0</v>
      </c>
      <c r="AD545" s="21"/>
      <c r="AE545" s="134">
        <f>SUM(AE4:AE544)</f>
        <v>0</v>
      </c>
      <c r="AF545" s="161"/>
      <c r="AG545" s="20"/>
      <c r="AH545" s="19">
        <f>SUM(AH4:AH544)</f>
        <v>0</v>
      </c>
      <c r="AI545" s="181">
        <f>SUM(AI4:AI544)</f>
        <v>0</v>
      </c>
      <c r="AJ545" s="21"/>
      <c r="AK545" s="134">
        <f>SUM(AK4:AK544)</f>
        <v>0</v>
      </c>
      <c r="AL545" s="161"/>
      <c r="AM545" s="20"/>
      <c r="AN545" s="19">
        <f>SUM(AN4:AN544)</f>
        <v>0</v>
      </c>
      <c r="AO545" s="181">
        <f>SUM(AO4:AO544)</f>
        <v>0</v>
      </c>
      <c r="AP545" s="21"/>
      <c r="AQ545" s="134">
        <f>SUM(AQ4:AQ544)</f>
        <v>0</v>
      </c>
      <c r="AR545" s="161"/>
      <c r="AS545" s="20"/>
      <c r="AT545" s="19">
        <f>SUM(AT4:AT544)</f>
        <v>0</v>
      </c>
      <c r="AU545" s="181">
        <f>SUM(AU4:AU544)</f>
        <v>0</v>
      </c>
      <c r="AV545" s="135">
        <f>SUM(AV4:AV544)</f>
        <v>0</v>
      </c>
      <c r="AW545" s="23">
        <f>SUM(AW4:AW544)</f>
        <v>0</v>
      </c>
      <c r="AX545" s="184">
        <f>SUM(AX4:AX544)</f>
        <v>0</v>
      </c>
      <c r="AY545" s="398">
        <f>+W545-AW545</f>
        <v>0</v>
      </c>
      <c r="AZ545" s="399"/>
      <c r="BA545" s="400"/>
    </row>
    <row r="546" spans="1:53" ht="5.25" customHeight="1" x14ac:dyDescent="0.3"/>
    <row r="547" spans="1:53" hidden="1" x14ac:dyDescent="0.3">
      <c r="B547" s="1"/>
      <c r="C547" s="1"/>
      <c r="D547" s="1"/>
      <c r="E547" s="1"/>
      <c r="F547" s="1"/>
    </row>
    <row r="548" spans="1:53" hidden="1" x14ac:dyDescent="0.3">
      <c r="B548" s="1"/>
      <c r="C548" s="1"/>
      <c r="D548" s="1"/>
      <c r="E548" s="1"/>
      <c r="F548" s="1"/>
    </row>
    <row r="549" spans="1:53" hidden="1" x14ac:dyDescent="0.3">
      <c r="B549" s="1"/>
      <c r="C549" s="1"/>
      <c r="D549" s="1"/>
      <c r="E549" s="1"/>
      <c r="F549" s="1"/>
    </row>
    <row r="550" spans="1:53" hidden="1" x14ac:dyDescent="0.3">
      <c r="B550" s="1"/>
      <c r="C550" s="1"/>
      <c r="D550" s="1"/>
      <c r="E550" s="1"/>
      <c r="F550" s="1"/>
    </row>
    <row r="551" spans="1:53" hidden="1" x14ac:dyDescent="0.3">
      <c r="B551" s="1"/>
      <c r="C551" s="1"/>
      <c r="D551" s="1"/>
      <c r="E551" s="1"/>
      <c r="F551" s="1"/>
    </row>
    <row r="552" spans="1:53" hidden="1" x14ac:dyDescent="0.3">
      <c r="B552" s="1"/>
      <c r="C552" s="1"/>
      <c r="D552" s="1"/>
      <c r="E552" s="1"/>
      <c r="F552" s="1"/>
    </row>
    <row r="553" spans="1:53" hidden="1" x14ac:dyDescent="0.3"/>
    <row r="554" spans="1:53" hidden="1" x14ac:dyDescent="0.3">
      <c r="B554" s="1"/>
      <c r="C554" s="1"/>
      <c r="D554" s="1"/>
      <c r="E554" s="1"/>
      <c r="F554" s="1"/>
    </row>
    <row r="555" spans="1:53" hidden="1" x14ac:dyDescent="0.3">
      <c r="B555" s="1"/>
      <c r="C555" s="1"/>
      <c r="D555" s="1"/>
      <c r="E555" s="1"/>
      <c r="F555" s="1"/>
    </row>
    <row r="556" spans="1:53" hidden="1" x14ac:dyDescent="0.3">
      <c r="B556" s="1"/>
      <c r="C556" s="1"/>
      <c r="D556" s="1"/>
      <c r="E556" s="1"/>
      <c r="F556" s="1"/>
    </row>
    <row r="557" spans="1:53" hidden="1" x14ac:dyDescent="0.3">
      <c r="B557" s="1"/>
      <c r="C557" s="1"/>
      <c r="D557" s="1"/>
      <c r="E557" s="1"/>
      <c r="F557" s="1"/>
    </row>
    <row r="558" spans="1:53" hidden="1" x14ac:dyDescent="0.3">
      <c r="B558" s="1"/>
      <c r="C558" s="1"/>
      <c r="D558" s="1"/>
      <c r="E558" s="1"/>
      <c r="F558" s="1"/>
    </row>
    <row r="559" spans="1:53" hidden="1" x14ac:dyDescent="0.3">
      <c r="B559" s="1"/>
      <c r="C559" s="1"/>
      <c r="D559" s="1"/>
      <c r="E559" s="1"/>
      <c r="F559" s="1"/>
    </row>
    <row r="560" spans="1:53" hidden="1" x14ac:dyDescent="0.3">
      <c r="B560" s="1"/>
      <c r="C560" s="1"/>
      <c r="D560" s="1"/>
      <c r="E560" s="1"/>
      <c r="F560" s="1"/>
    </row>
    <row r="561" spans="2:6" hidden="1" x14ac:dyDescent="0.3">
      <c r="B561" s="1"/>
      <c r="C561" s="1"/>
      <c r="D561" s="1"/>
      <c r="E561" s="1"/>
      <c r="F561" s="1"/>
    </row>
    <row r="562" spans="2:6" hidden="1" x14ac:dyDescent="0.3">
      <c r="B562" s="1"/>
      <c r="C562" s="1"/>
      <c r="D562" s="1"/>
      <c r="E562" s="1"/>
      <c r="F562" s="1"/>
    </row>
    <row r="563" spans="2:6" hidden="1" x14ac:dyDescent="0.3">
      <c r="B563" s="1"/>
      <c r="C563" s="1"/>
      <c r="D563" s="1"/>
      <c r="E563" s="1"/>
      <c r="F563" s="1"/>
    </row>
    <row r="564" spans="2:6" hidden="1" x14ac:dyDescent="0.3">
      <c r="B564" s="1"/>
      <c r="C564" s="1"/>
      <c r="D564" s="1"/>
      <c r="E564" s="1"/>
      <c r="F564" s="1"/>
    </row>
    <row r="565" spans="2:6" hidden="1" x14ac:dyDescent="0.3">
      <c r="B565" s="1"/>
      <c r="C565" s="1"/>
      <c r="D565" s="1"/>
      <c r="E565" s="1"/>
      <c r="F565" s="1"/>
    </row>
    <row r="566" spans="2:6" hidden="1" x14ac:dyDescent="0.3">
      <c r="B566" s="1"/>
      <c r="C566" s="1"/>
      <c r="D566" s="1"/>
      <c r="E566" s="1"/>
      <c r="F566" s="1"/>
    </row>
    <row r="567" spans="2:6" hidden="1" x14ac:dyDescent="0.3">
      <c r="B567" s="1"/>
      <c r="C567" s="1"/>
      <c r="D567" s="1"/>
      <c r="E567" s="1"/>
      <c r="F567" s="1"/>
    </row>
    <row r="568" spans="2:6" hidden="1" x14ac:dyDescent="0.3">
      <c r="B568" s="1"/>
      <c r="C568" s="1"/>
      <c r="D568" s="1"/>
      <c r="E568" s="1"/>
      <c r="F568" s="1"/>
    </row>
    <row r="569" spans="2:6" hidden="1" x14ac:dyDescent="0.3">
      <c r="B569" s="1"/>
      <c r="C569" s="1"/>
      <c r="D569" s="1"/>
      <c r="E569" s="1"/>
      <c r="F569" s="1"/>
    </row>
    <row r="570" spans="2:6" hidden="1" x14ac:dyDescent="0.3">
      <c r="B570" s="1"/>
      <c r="C570" s="1"/>
      <c r="D570" s="1"/>
      <c r="E570" s="1"/>
      <c r="F570" s="1"/>
    </row>
    <row r="571" spans="2:6" hidden="1" x14ac:dyDescent="0.3">
      <c r="B571" s="1"/>
      <c r="C571" s="1"/>
      <c r="D571" s="1"/>
      <c r="E571" s="1"/>
      <c r="F571" s="1"/>
    </row>
    <row r="572" spans="2:6" hidden="1" x14ac:dyDescent="0.3">
      <c r="B572" s="1"/>
      <c r="C572" s="1"/>
      <c r="D572" s="1"/>
      <c r="E572" s="1"/>
      <c r="F572" s="1"/>
    </row>
    <row r="573" spans="2:6" hidden="1" x14ac:dyDescent="0.3">
      <c r="B573" s="1"/>
      <c r="C573" s="1"/>
      <c r="D573" s="1"/>
      <c r="E573" s="1"/>
      <c r="F573" s="1"/>
    </row>
    <row r="574" spans="2:6" hidden="1" x14ac:dyDescent="0.3">
      <c r="B574" s="1"/>
      <c r="C574" s="1"/>
      <c r="D574" s="1"/>
      <c r="E574" s="1"/>
      <c r="F574" s="1"/>
    </row>
    <row r="575" spans="2:6" hidden="1" x14ac:dyDescent="0.3">
      <c r="B575" s="1"/>
      <c r="C575" s="1"/>
      <c r="D575" s="1"/>
      <c r="E575" s="1"/>
      <c r="F575" s="1"/>
    </row>
  </sheetData>
  <sheetProtection algorithmName="SHA-512" hashValue="cw/A4LKgTdn0JCKcW1LqOyIJoyRuhYMy1esGdt6TLyCeYX8kk6WcKA5CInm4ZxfI1e6ipbRtXUSRB3gOyTeZJg==" saltValue="W/IwfQllGFxVvJkxLttu+g==" spinCount="100000" sheet="1" objects="1" scenarios="1"/>
  <dataConsolidate/>
  <mergeCells count="561">
    <mergeCell ref="AY102:BA102"/>
    <mergeCell ref="AY103:BA103"/>
    <mergeCell ref="AY104:BA104"/>
    <mergeCell ref="AY105:BA105"/>
    <mergeCell ref="AY106:BA106"/>
    <mergeCell ref="AY107:BA107"/>
    <mergeCell ref="AY108:BA108"/>
    <mergeCell ref="AY109:BA109"/>
    <mergeCell ref="AY110:BA110"/>
    <mergeCell ref="AY93:BA93"/>
    <mergeCell ref="AY94:BA94"/>
    <mergeCell ref="AY95:BA95"/>
    <mergeCell ref="AY96:BA96"/>
    <mergeCell ref="AY97:BA97"/>
    <mergeCell ref="AY98:BA98"/>
    <mergeCell ref="AY99:BA99"/>
    <mergeCell ref="AY100:BA100"/>
    <mergeCell ref="AY101:BA101"/>
    <mergeCell ref="AY84:BA84"/>
    <mergeCell ref="AY85:BA85"/>
    <mergeCell ref="AY86:BA86"/>
    <mergeCell ref="AY87:BA87"/>
    <mergeCell ref="AY88:BA88"/>
    <mergeCell ref="AY89:BA89"/>
    <mergeCell ref="AY90:BA90"/>
    <mergeCell ref="AY91:BA91"/>
    <mergeCell ref="AY92:BA92"/>
    <mergeCell ref="AY75:BA75"/>
    <mergeCell ref="AY76:BA76"/>
    <mergeCell ref="AY77:BA77"/>
    <mergeCell ref="AY78:BA78"/>
    <mergeCell ref="AY79:BA79"/>
    <mergeCell ref="AY80:BA80"/>
    <mergeCell ref="AY81:BA81"/>
    <mergeCell ref="AY82:BA82"/>
    <mergeCell ref="AY83:BA83"/>
    <mergeCell ref="AY66:BA66"/>
    <mergeCell ref="AY67:BA67"/>
    <mergeCell ref="AY68:BA68"/>
    <mergeCell ref="AY69:BA69"/>
    <mergeCell ref="AY70:BA70"/>
    <mergeCell ref="AY71:BA71"/>
    <mergeCell ref="AY72:BA72"/>
    <mergeCell ref="AY73:BA73"/>
    <mergeCell ref="AY74:BA74"/>
    <mergeCell ref="AY57:BA57"/>
    <mergeCell ref="AY58:BA58"/>
    <mergeCell ref="AY59:BA59"/>
    <mergeCell ref="AY60:BA60"/>
    <mergeCell ref="AY61:BA61"/>
    <mergeCell ref="AY62:BA62"/>
    <mergeCell ref="AY63:BA63"/>
    <mergeCell ref="AY64:BA64"/>
    <mergeCell ref="AY65:BA65"/>
    <mergeCell ref="AY48:BA48"/>
    <mergeCell ref="AY49:BA49"/>
    <mergeCell ref="AY50:BA50"/>
    <mergeCell ref="AY51:BA51"/>
    <mergeCell ref="AY52:BA52"/>
    <mergeCell ref="AY53:BA53"/>
    <mergeCell ref="AY54:BA54"/>
    <mergeCell ref="AY55:BA55"/>
    <mergeCell ref="AY56:BA56"/>
    <mergeCell ref="AY39:BA39"/>
    <mergeCell ref="AY40:BA40"/>
    <mergeCell ref="AY41:BA41"/>
    <mergeCell ref="AY42:BA42"/>
    <mergeCell ref="AY43:BA43"/>
    <mergeCell ref="AY44:BA44"/>
    <mergeCell ref="AY45:BA45"/>
    <mergeCell ref="AY46:BA46"/>
    <mergeCell ref="AY47:BA47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38:BA38"/>
    <mergeCell ref="AY210:BA210"/>
    <mergeCell ref="AY211:BA211"/>
    <mergeCell ref="AY212:BA212"/>
    <mergeCell ref="AY9:BA9"/>
    <mergeCell ref="AY10:BA10"/>
    <mergeCell ref="AY11:BA11"/>
    <mergeCell ref="AY12:BA12"/>
    <mergeCell ref="AY13:BA13"/>
    <mergeCell ref="AY14:BA14"/>
    <mergeCell ref="AY15:BA15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Y24:BA24"/>
    <mergeCell ref="AY25:BA25"/>
    <mergeCell ref="AY26:BA26"/>
    <mergeCell ref="AY27:BA27"/>
    <mergeCell ref="AY28:BA28"/>
    <mergeCell ref="AY29:BA29"/>
    <mergeCell ref="AY201:BA201"/>
    <mergeCell ref="AY202:BA202"/>
    <mergeCell ref="AY203:BA203"/>
    <mergeCell ref="AY204:BA204"/>
    <mergeCell ref="AY205:BA205"/>
    <mergeCell ref="AY206:BA206"/>
    <mergeCell ref="AY207:BA207"/>
    <mergeCell ref="AY208:BA208"/>
    <mergeCell ref="AY209:BA209"/>
    <mergeCell ref="AY192:BA192"/>
    <mergeCell ref="AY193:BA193"/>
    <mergeCell ref="AY194:BA194"/>
    <mergeCell ref="AY195:BA195"/>
    <mergeCell ref="AY196:BA196"/>
    <mergeCell ref="AY197:BA197"/>
    <mergeCell ref="AY198:BA198"/>
    <mergeCell ref="AY199:BA199"/>
    <mergeCell ref="AY200:BA200"/>
    <mergeCell ref="AY183:BA183"/>
    <mergeCell ref="AY184:BA184"/>
    <mergeCell ref="AY185:BA185"/>
    <mergeCell ref="AY186:BA186"/>
    <mergeCell ref="AY187:BA187"/>
    <mergeCell ref="AY188:BA188"/>
    <mergeCell ref="AY189:BA189"/>
    <mergeCell ref="AY190:BA190"/>
    <mergeCell ref="AY191:BA191"/>
    <mergeCell ref="AY174:BA174"/>
    <mergeCell ref="AY175:BA175"/>
    <mergeCell ref="AY176:BA176"/>
    <mergeCell ref="AY177:BA177"/>
    <mergeCell ref="AY178:BA178"/>
    <mergeCell ref="AY179:BA179"/>
    <mergeCell ref="AY180:BA180"/>
    <mergeCell ref="AY181:BA181"/>
    <mergeCell ref="AY182:BA182"/>
    <mergeCell ref="AY165:BA165"/>
    <mergeCell ref="AY166:BA166"/>
    <mergeCell ref="AY167:BA167"/>
    <mergeCell ref="AY168:BA168"/>
    <mergeCell ref="AY169:BA169"/>
    <mergeCell ref="AY170:BA170"/>
    <mergeCell ref="AY171:BA171"/>
    <mergeCell ref="AY172:BA172"/>
    <mergeCell ref="AY173:BA173"/>
    <mergeCell ref="AY156:BA156"/>
    <mergeCell ref="AY157:BA157"/>
    <mergeCell ref="AY158:BA158"/>
    <mergeCell ref="AY159:BA159"/>
    <mergeCell ref="AY160:BA160"/>
    <mergeCell ref="AY161:BA161"/>
    <mergeCell ref="AY162:BA162"/>
    <mergeCell ref="AY163:BA163"/>
    <mergeCell ref="AY164:BA164"/>
    <mergeCell ref="AY147:BA147"/>
    <mergeCell ref="AY148:BA148"/>
    <mergeCell ref="AY149:BA149"/>
    <mergeCell ref="AY150:BA150"/>
    <mergeCell ref="AY151:BA151"/>
    <mergeCell ref="AY152:BA152"/>
    <mergeCell ref="AY153:BA153"/>
    <mergeCell ref="AY154:BA154"/>
    <mergeCell ref="AY155:BA155"/>
    <mergeCell ref="AY138:BA138"/>
    <mergeCell ref="AY139:BA139"/>
    <mergeCell ref="AY140:BA140"/>
    <mergeCell ref="AY141:BA141"/>
    <mergeCell ref="AY142:BA142"/>
    <mergeCell ref="AY143:BA143"/>
    <mergeCell ref="AY144:BA144"/>
    <mergeCell ref="AY145:BA145"/>
    <mergeCell ref="AY146:BA146"/>
    <mergeCell ref="AY129:BA129"/>
    <mergeCell ref="AY130:BA130"/>
    <mergeCell ref="AY131:BA131"/>
    <mergeCell ref="AY132:BA132"/>
    <mergeCell ref="AY133:BA133"/>
    <mergeCell ref="AY134:BA134"/>
    <mergeCell ref="AY135:BA135"/>
    <mergeCell ref="AY136:BA136"/>
    <mergeCell ref="AY137:BA137"/>
    <mergeCell ref="AY120:BA120"/>
    <mergeCell ref="AY121:BA121"/>
    <mergeCell ref="AY122:BA122"/>
    <mergeCell ref="AY123:BA123"/>
    <mergeCell ref="AY124:BA124"/>
    <mergeCell ref="AY125:BA125"/>
    <mergeCell ref="AY126:BA126"/>
    <mergeCell ref="AY127:BA127"/>
    <mergeCell ref="AY128:BA128"/>
    <mergeCell ref="AY111:BA111"/>
    <mergeCell ref="AY112:BA112"/>
    <mergeCell ref="AY113:BA113"/>
    <mergeCell ref="AY114:BA114"/>
    <mergeCell ref="AY115:BA115"/>
    <mergeCell ref="AY116:BA116"/>
    <mergeCell ref="AY117:BA117"/>
    <mergeCell ref="AY118:BA118"/>
    <mergeCell ref="AY119:BA119"/>
    <mergeCell ref="AY306:BA306"/>
    <mergeCell ref="AY307:BA307"/>
    <mergeCell ref="AY308:BA308"/>
    <mergeCell ref="AY309:BA309"/>
    <mergeCell ref="AY310:BA310"/>
    <mergeCell ref="AY311:BA311"/>
    <mergeCell ref="AY312:BA312"/>
    <mergeCell ref="AY313:BA313"/>
    <mergeCell ref="AY314:BA314"/>
    <mergeCell ref="AY297:BA297"/>
    <mergeCell ref="AY298:BA298"/>
    <mergeCell ref="AY299:BA299"/>
    <mergeCell ref="AY300:BA300"/>
    <mergeCell ref="AY301:BA301"/>
    <mergeCell ref="AY302:BA302"/>
    <mergeCell ref="AY303:BA303"/>
    <mergeCell ref="AY304:BA304"/>
    <mergeCell ref="AY305:BA305"/>
    <mergeCell ref="AY288:BA288"/>
    <mergeCell ref="AY289:BA289"/>
    <mergeCell ref="AY290:BA290"/>
    <mergeCell ref="AY291:BA291"/>
    <mergeCell ref="AY292:BA292"/>
    <mergeCell ref="AY293:BA293"/>
    <mergeCell ref="AY294:BA294"/>
    <mergeCell ref="AY295:BA295"/>
    <mergeCell ref="AY296:BA296"/>
    <mergeCell ref="AY279:BA279"/>
    <mergeCell ref="AY280:BA280"/>
    <mergeCell ref="AY281:BA281"/>
    <mergeCell ref="AY282:BA282"/>
    <mergeCell ref="AY283:BA283"/>
    <mergeCell ref="AY284:BA284"/>
    <mergeCell ref="AY285:BA285"/>
    <mergeCell ref="AY286:BA286"/>
    <mergeCell ref="AY287:BA287"/>
    <mergeCell ref="AY270:BA270"/>
    <mergeCell ref="AY271:BA271"/>
    <mergeCell ref="AY272:BA272"/>
    <mergeCell ref="AY273:BA273"/>
    <mergeCell ref="AY274:BA274"/>
    <mergeCell ref="AY275:BA275"/>
    <mergeCell ref="AY276:BA276"/>
    <mergeCell ref="AY277:BA277"/>
    <mergeCell ref="AY278:BA278"/>
    <mergeCell ref="AY261:BA261"/>
    <mergeCell ref="AY262:BA262"/>
    <mergeCell ref="AY263:BA263"/>
    <mergeCell ref="AY264:BA264"/>
    <mergeCell ref="AY265:BA265"/>
    <mergeCell ref="AY266:BA266"/>
    <mergeCell ref="AY267:BA267"/>
    <mergeCell ref="AY268:BA268"/>
    <mergeCell ref="AY269:BA269"/>
    <mergeCell ref="AY252:BA252"/>
    <mergeCell ref="AY253:BA253"/>
    <mergeCell ref="AY254:BA254"/>
    <mergeCell ref="AY255:BA255"/>
    <mergeCell ref="AY256:BA256"/>
    <mergeCell ref="AY257:BA257"/>
    <mergeCell ref="AY258:BA258"/>
    <mergeCell ref="AY259:BA259"/>
    <mergeCell ref="AY260:BA260"/>
    <mergeCell ref="AY243:BA243"/>
    <mergeCell ref="AY244:BA244"/>
    <mergeCell ref="AY245:BA245"/>
    <mergeCell ref="AY246:BA246"/>
    <mergeCell ref="AY247:BA247"/>
    <mergeCell ref="AY248:BA248"/>
    <mergeCell ref="AY249:BA249"/>
    <mergeCell ref="AY250:BA250"/>
    <mergeCell ref="AY251:BA251"/>
    <mergeCell ref="AY234:BA234"/>
    <mergeCell ref="AY235:BA235"/>
    <mergeCell ref="AY236:BA236"/>
    <mergeCell ref="AY237:BA237"/>
    <mergeCell ref="AY238:BA238"/>
    <mergeCell ref="AY239:BA239"/>
    <mergeCell ref="AY240:BA240"/>
    <mergeCell ref="AY241:BA241"/>
    <mergeCell ref="AY242:BA242"/>
    <mergeCell ref="AY414:BA414"/>
    <mergeCell ref="AY415:BA415"/>
    <mergeCell ref="AY416:BA416"/>
    <mergeCell ref="AY213:BA213"/>
    <mergeCell ref="AY214:BA214"/>
    <mergeCell ref="AY215:BA215"/>
    <mergeCell ref="AY216:BA216"/>
    <mergeCell ref="AY217:BA217"/>
    <mergeCell ref="AY218:BA218"/>
    <mergeCell ref="AY219:BA219"/>
    <mergeCell ref="AY220:BA220"/>
    <mergeCell ref="AY221:BA221"/>
    <mergeCell ref="AY222:BA222"/>
    <mergeCell ref="AY223:BA223"/>
    <mergeCell ref="AY224:BA224"/>
    <mergeCell ref="AY225:BA225"/>
    <mergeCell ref="AY226:BA226"/>
    <mergeCell ref="AY227:BA227"/>
    <mergeCell ref="AY228:BA228"/>
    <mergeCell ref="AY229:BA229"/>
    <mergeCell ref="AY230:BA230"/>
    <mergeCell ref="AY231:BA231"/>
    <mergeCell ref="AY232:BA232"/>
    <mergeCell ref="AY233:BA233"/>
    <mergeCell ref="AY405:BA405"/>
    <mergeCell ref="AY406:BA406"/>
    <mergeCell ref="AY407:BA407"/>
    <mergeCell ref="AY408:BA408"/>
    <mergeCell ref="AY409:BA409"/>
    <mergeCell ref="AY410:BA410"/>
    <mergeCell ref="AY411:BA411"/>
    <mergeCell ref="AY412:BA412"/>
    <mergeCell ref="AY413:BA413"/>
    <mergeCell ref="AY396:BA396"/>
    <mergeCell ref="AY397:BA397"/>
    <mergeCell ref="AY398:BA398"/>
    <mergeCell ref="AY399:BA399"/>
    <mergeCell ref="AY400:BA400"/>
    <mergeCell ref="AY401:BA401"/>
    <mergeCell ref="AY402:BA402"/>
    <mergeCell ref="AY403:BA403"/>
    <mergeCell ref="AY404:BA404"/>
    <mergeCell ref="AY387:BA387"/>
    <mergeCell ref="AY388:BA388"/>
    <mergeCell ref="AY389:BA389"/>
    <mergeCell ref="AY390:BA390"/>
    <mergeCell ref="AY391:BA391"/>
    <mergeCell ref="AY392:BA392"/>
    <mergeCell ref="AY393:BA393"/>
    <mergeCell ref="AY394:BA394"/>
    <mergeCell ref="AY395:BA395"/>
    <mergeCell ref="AY378:BA378"/>
    <mergeCell ref="AY379:BA379"/>
    <mergeCell ref="AY380:BA380"/>
    <mergeCell ref="AY381:BA381"/>
    <mergeCell ref="AY382:BA382"/>
    <mergeCell ref="AY383:BA383"/>
    <mergeCell ref="AY384:BA384"/>
    <mergeCell ref="AY385:BA385"/>
    <mergeCell ref="AY386:BA386"/>
    <mergeCell ref="AY369:BA369"/>
    <mergeCell ref="AY370:BA370"/>
    <mergeCell ref="AY371:BA371"/>
    <mergeCell ref="AY372:BA372"/>
    <mergeCell ref="AY373:BA373"/>
    <mergeCell ref="AY374:BA374"/>
    <mergeCell ref="AY375:BA375"/>
    <mergeCell ref="AY376:BA376"/>
    <mergeCell ref="AY377:BA377"/>
    <mergeCell ref="AY360:BA360"/>
    <mergeCell ref="AY361:BA361"/>
    <mergeCell ref="AY362:BA362"/>
    <mergeCell ref="AY363:BA363"/>
    <mergeCell ref="AY364:BA364"/>
    <mergeCell ref="AY365:BA365"/>
    <mergeCell ref="AY366:BA366"/>
    <mergeCell ref="AY367:BA367"/>
    <mergeCell ref="AY368:BA368"/>
    <mergeCell ref="AY351:BA351"/>
    <mergeCell ref="AY352:BA352"/>
    <mergeCell ref="AY353:BA353"/>
    <mergeCell ref="AY354:BA354"/>
    <mergeCell ref="AY355:BA355"/>
    <mergeCell ref="AY356:BA356"/>
    <mergeCell ref="AY357:BA357"/>
    <mergeCell ref="AY358:BA358"/>
    <mergeCell ref="AY359:BA359"/>
    <mergeCell ref="AY342:BA342"/>
    <mergeCell ref="AY343:BA343"/>
    <mergeCell ref="AY344:BA344"/>
    <mergeCell ref="AY345:BA345"/>
    <mergeCell ref="AY346:BA346"/>
    <mergeCell ref="AY347:BA347"/>
    <mergeCell ref="AY348:BA348"/>
    <mergeCell ref="AY349:BA349"/>
    <mergeCell ref="AY350:BA350"/>
    <mergeCell ref="AY333:BA333"/>
    <mergeCell ref="AY334:BA334"/>
    <mergeCell ref="AY335:BA335"/>
    <mergeCell ref="AY336:BA336"/>
    <mergeCell ref="AY337:BA337"/>
    <mergeCell ref="AY338:BA338"/>
    <mergeCell ref="AY339:BA339"/>
    <mergeCell ref="AY340:BA340"/>
    <mergeCell ref="AY341:BA341"/>
    <mergeCell ref="AY324:BA324"/>
    <mergeCell ref="AY325:BA325"/>
    <mergeCell ref="AY326:BA326"/>
    <mergeCell ref="AY327:BA327"/>
    <mergeCell ref="AY328:BA328"/>
    <mergeCell ref="AY329:BA329"/>
    <mergeCell ref="AY330:BA330"/>
    <mergeCell ref="AY331:BA331"/>
    <mergeCell ref="AY332:BA332"/>
    <mergeCell ref="AY315:BA315"/>
    <mergeCell ref="AY316:BA316"/>
    <mergeCell ref="AY317:BA317"/>
    <mergeCell ref="AY318:BA318"/>
    <mergeCell ref="AY319:BA319"/>
    <mergeCell ref="AY320:BA320"/>
    <mergeCell ref="AY321:BA321"/>
    <mergeCell ref="AY322:BA322"/>
    <mergeCell ref="AY323:BA323"/>
    <mergeCell ref="B545:C545"/>
    <mergeCell ref="S2:U2"/>
    <mergeCell ref="G2:I2"/>
    <mergeCell ref="K2:M2"/>
    <mergeCell ref="O2:Q2"/>
    <mergeCell ref="A2:C2"/>
    <mergeCell ref="AW2:AW3"/>
    <mergeCell ref="Y1:AW1"/>
    <mergeCell ref="Y2:AB2"/>
    <mergeCell ref="AE2:AH2"/>
    <mergeCell ref="AK2:AN2"/>
    <mergeCell ref="AQ2:AT2"/>
    <mergeCell ref="AV2:AV3"/>
    <mergeCell ref="W2:W3"/>
    <mergeCell ref="D2:D3"/>
    <mergeCell ref="V2:V3"/>
    <mergeCell ref="A1:W1"/>
    <mergeCell ref="AY522:BA522"/>
    <mergeCell ref="AY530:BA530"/>
    <mergeCell ref="AY531:BA531"/>
    <mergeCell ref="AY545:BA545"/>
    <mergeCell ref="AY4:BA4"/>
    <mergeCell ref="AY5:BA5"/>
    <mergeCell ref="AY6:BA6"/>
    <mergeCell ref="AY7:BA7"/>
    <mergeCell ref="AY8:BA8"/>
    <mergeCell ref="AY417:BA417"/>
    <mergeCell ref="AY511:BA511"/>
    <mergeCell ref="AY512:BA512"/>
    <mergeCell ref="AY513:BA513"/>
    <mergeCell ref="AY514:BA514"/>
    <mergeCell ref="AY515:BA515"/>
    <mergeCell ref="AY516:BA516"/>
    <mergeCell ref="AY517:BA517"/>
    <mergeCell ref="AY518:BA518"/>
    <mergeCell ref="AY519:BA519"/>
    <mergeCell ref="AY543:BA543"/>
    <mergeCell ref="AY544:BA544"/>
    <mergeCell ref="AY487:BA487"/>
    <mergeCell ref="AY488:BA488"/>
    <mergeCell ref="AY489:BA489"/>
    <mergeCell ref="AX3:BA3"/>
    <mergeCell ref="AX1:BA2"/>
    <mergeCell ref="AY538:BA538"/>
    <mergeCell ref="AY539:BA539"/>
    <mergeCell ref="AY540:BA540"/>
    <mergeCell ref="AY541:BA541"/>
    <mergeCell ref="AY542:BA542"/>
    <mergeCell ref="AY533:BA533"/>
    <mergeCell ref="AY534:BA534"/>
    <mergeCell ref="AY535:BA535"/>
    <mergeCell ref="AY536:BA536"/>
    <mergeCell ref="AY537:BA537"/>
    <mergeCell ref="AY528:BA528"/>
    <mergeCell ref="AY529:BA529"/>
    <mergeCell ref="AY532:BA532"/>
    <mergeCell ref="AY523:BA523"/>
    <mergeCell ref="AY524:BA524"/>
    <mergeCell ref="AY525:BA525"/>
    <mergeCell ref="AY526:BA526"/>
    <mergeCell ref="AY527:BA527"/>
    <mergeCell ref="AY520:BA520"/>
    <mergeCell ref="AY521:BA521"/>
    <mergeCell ref="AY485:BA485"/>
    <mergeCell ref="AY486:BA486"/>
    <mergeCell ref="AY480:BA480"/>
    <mergeCell ref="AY481:BA481"/>
    <mergeCell ref="AY482:BA482"/>
    <mergeCell ref="AY483:BA483"/>
    <mergeCell ref="AY484:BA484"/>
    <mergeCell ref="AY503:BA503"/>
    <mergeCell ref="AY504:BA504"/>
    <mergeCell ref="AY495:BA495"/>
    <mergeCell ref="AY496:BA496"/>
    <mergeCell ref="AY497:BA497"/>
    <mergeCell ref="AY498:BA498"/>
    <mergeCell ref="AY499:BA499"/>
    <mergeCell ref="AY490:BA490"/>
    <mergeCell ref="AY491:BA491"/>
    <mergeCell ref="AY492:BA492"/>
    <mergeCell ref="AY493:BA493"/>
    <mergeCell ref="AY494:BA494"/>
    <mergeCell ref="AY510:BA510"/>
    <mergeCell ref="AY449:BA449"/>
    <mergeCell ref="AY450:BA450"/>
    <mergeCell ref="AY451:BA451"/>
    <mergeCell ref="AY452:BA452"/>
    <mergeCell ref="AY453:BA453"/>
    <mergeCell ref="AY454:BA454"/>
    <mergeCell ref="AY455:BA455"/>
    <mergeCell ref="AY456:BA456"/>
    <mergeCell ref="AY457:BA457"/>
    <mergeCell ref="AY458:BA458"/>
    <mergeCell ref="AY459:BA459"/>
    <mergeCell ref="AY460:BA460"/>
    <mergeCell ref="AY461:BA461"/>
    <mergeCell ref="AY462:BA462"/>
    <mergeCell ref="AY463:BA463"/>
    <mergeCell ref="AY505:BA505"/>
    <mergeCell ref="AY506:BA506"/>
    <mergeCell ref="AY507:BA507"/>
    <mergeCell ref="AY508:BA508"/>
    <mergeCell ref="AY509:BA509"/>
    <mergeCell ref="AY500:BA500"/>
    <mergeCell ref="AY501:BA501"/>
    <mergeCell ref="AY502:BA502"/>
    <mergeCell ref="AY477:BA477"/>
    <mergeCell ref="AY478:BA478"/>
    <mergeCell ref="AY469:BA469"/>
    <mergeCell ref="AY470:BA470"/>
    <mergeCell ref="AY471:BA471"/>
    <mergeCell ref="AY472:BA472"/>
    <mergeCell ref="AY473:BA473"/>
    <mergeCell ref="AY464:BA464"/>
    <mergeCell ref="AY465:BA465"/>
    <mergeCell ref="AY466:BA466"/>
    <mergeCell ref="AY467:BA467"/>
    <mergeCell ref="AY468:BA468"/>
    <mergeCell ref="AY433:BA433"/>
    <mergeCell ref="AY434:BA434"/>
    <mergeCell ref="AY435:BA435"/>
    <mergeCell ref="AY436:BA436"/>
    <mergeCell ref="AY437:BA437"/>
    <mergeCell ref="AY479:BA479"/>
    <mergeCell ref="AY418:BA418"/>
    <mergeCell ref="AY419:BA419"/>
    <mergeCell ref="AY420:BA420"/>
    <mergeCell ref="AY421:BA421"/>
    <mergeCell ref="AY422:BA422"/>
    <mergeCell ref="AY423:BA423"/>
    <mergeCell ref="AY424:BA424"/>
    <mergeCell ref="AY425:BA425"/>
    <mergeCell ref="AY426:BA426"/>
    <mergeCell ref="AY427:BA427"/>
    <mergeCell ref="AY428:BA428"/>
    <mergeCell ref="AY429:BA429"/>
    <mergeCell ref="AY430:BA430"/>
    <mergeCell ref="AY431:BA431"/>
    <mergeCell ref="AY432:BA432"/>
    <mergeCell ref="AY474:BA474"/>
    <mergeCell ref="AY475:BA475"/>
    <mergeCell ref="AY476:BA476"/>
    <mergeCell ref="AY448:BA448"/>
    <mergeCell ref="AY443:BA443"/>
    <mergeCell ref="AY444:BA444"/>
    <mergeCell ref="AY445:BA445"/>
    <mergeCell ref="AY446:BA446"/>
    <mergeCell ref="AY447:BA447"/>
    <mergeCell ref="AY438:BA438"/>
    <mergeCell ref="AY439:BA439"/>
    <mergeCell ref="AY440:BA440"/>
    <mergeCell ref="AY441:BA441"/>
    <mergeCell ref="AY442:BA442"/>
  </mergeCells>
  <conditionalFormatting sqref="A1">
    <cfRule type="cellIs" dxfId="1" priority="1" stopIfTrue="1" operator="equal">
      <formula>"&gt; 30 %"</formula>
    </cfRule>
  </conditionalFormatting>
  <dataValidations count="1">
    <dataValidation allowBlank="1" showInputMessage="1" errorTitle="Warning: Max Ceilings exceeded" error="Please be aware that this exceed the &quot;Ceilings&quot; for the maximum amounts for staff cost by country" sqref="AS4:AS544 AA4:AA544 AM4:AM544 AG4:AG544 T4:T544 H4:H544 L4:L544 P4:P544"/>
  </dataValidations>
  <printOptions horizontalCentered="1"/>
  <pageMargins left="0.25" right="0.25" top="0.40500000000000003" bottom="0.92812499999999998" header="0.3" footer="0.3"/>
  <pageSetup paperSize="9" scale="36" orientation="landscape" r:id="rId1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'II.Distribution of grant'!$A$6:$A$45</xm:f>
          </x14:formula1>
          <xm:sqref>A4:A544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G97"/>
  <sheetViews>
    <sheetView topLeftCell="C1" zoomScale="80" zoomScaleNormal="80" workbookViewId="0">
      <selection activeCell="S12" sqref="S12:T17"/>
    </sheetView>
  </sheetViews>
  <sheetFormatPr defaultColWidth="0" defaultRowHeight="13.8" zeroHeight="1" x14ac:dyDescent="0.3"/>
  <cols>
    <col min="1" max="1" width="4.5546875" style="1" customWidth="1"/>
    <col min="2" max="2" width="24.6640625" style="3" customWidth="1"/>
    <col min="3" max="3" width="13.6640625" style="3" customWidth="1"/>
    <col min="4" max="4" width="5.44140625" style="3" customWidth="1"/>
    <col min="5" max="5" width="28" style="3" customWidth="1"/>
    <col min="6" max="6" width="24.44140625" style="3" customWidth="1"/>
    <col min="7" max="7" width="10.109375" style="3" customWidth="1"/>
    <col min="8" max="8" width="11" style="3" customWidth="1"/>
    <col min="9" max="9" width="14.44140625" style="3" customWidth="1"/>
    <col min="10" max="10" width="19.5546875" style="1" customWidth="1"/>
    <col min="11" max="11" width="9.109375" style="1" customWidth="1"/>
    <col min="12" max="12" width="10.5546875" style="1" bestFit="1" customWidth="1"/>
    <col min="13" max="13" width="7.88671875" style="1" customWidth="1"/>
    <col min="14" max="15" width="16.5546875" style="1" customWidth="1"/>
    <col min="16" max="16" width="8.6640625" style="1" customWidth="1"/>
    <col min="17" max="17" width="14.44140625" style="1" customWidth="1"/>
    <col min="18" max="18" width="10.88671875" style="1" customWidth="1"/>
    <col min="19" max="19" width="18.5546875" style="1" customWidth="1"/>
    <col min="20" max="20" width="3" style="1" customWidth="1"/>
    <col min="21" max="21" width="1.44140625" style="1" customWidth="1"/>
    <col min="22" max="23" width="9.109375" style="1" hidden="1" customWidth="1"/>
    <col min="24" max="24" width="31.6640625" style="1" hidden="1" customWidth="1"/>
    <col min="25" max="25" width="16" style="1" hidden="1" customWidth="1"/>
    <col min="26" max="27" width="9.109375" style="1" hidden="1" customWidth="1"/>
    <col min="28" max="28" width="26.44140625" style="1" hidden="1" customWidth="1"/>
    <col min="29" max="29" width="19" style="1" hidden="1" customWidth="1"/>
    <col min="30" max="30" width="12.5546875" style="1" hidden="1" customWidth="1"/>
    <col min="31" max="33" width="4.44140625" style="1" hidden="1" customWidth="1"/>
    <col min="34" max="16384" width="0" style="1" hidden="1"/>
  </cols>
  <sheetData>
    <row r="1" spans="1:33" s="2" customFormat="1" ht="17.25" customHeight="1" thickBot="1" x14ac:dyDescent="0.35">
      <c r="A1" s="452" t="str">
        <f>+Translation!A63</f>
        <v>Part IV -</v>
      </c>
      <c r="B1" s="453"/>
      <c r="C1" s="454" t="str">
        <f>+Translation!A64</f>
        <v xml:space="preserve">Additional funding for mobility activities realised within an Alliance  </v>
      </c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5" t="str">
        <f>+Translation!A65</f>
        <v xml:space="preserve"> (OPTIONAL)</v>
      </c>
      <c r="T1" s="456"/>
      <c r="U1" s="36"/>
      <c r="V1" s="424" t="s">
        <v>466</v>
      </c>
      <c r="W1" s="425"/>
      <c r="X1" s="425"/>
      <c r="Y1" s="425"/>
      <c r="Z1" s="425"/>
      <c r="AA1" s="425"/>
      <c r="AB1" s="425"/>
      <c r="AC1" s="425"/>
      <c r="AD1" s="423" t="s">
        <v>543</v>
      </c>
      <c r="AE1" s="423"/>
      <c r="AF1" s="423"/>
      <c r="AG1" s="423"/>
    </row>
    <row r="2" spans="1:33" ht="4.5" customHeight="1" thickBot="1" x14ac:dyDescent="0.35">
      <c r="A2" s="44"/>
      <c r="J2" s="45"/>
      <c r="T2" s="46"/>
      <c r="U2" s="36"/>
      <c r="V2" s="424"/>
      <c r="W2" s="425"/>
      <c r="X2" s="425"/>
      <c r="Y2" s="425"/>
      <c r="Z2" s="425"/>
      <c r="AA2" s="425"/>
      <c r="AB2" s="425"/>
      <c r="AC2" s="425"/>
      <c r="AD2" s="423"/>
      <c r="AE2" s="423"/>
      <c r="AF2" s="423"/>
      <c r="AG2" s="423"/>
    </row>
    <row r="3" spans="1:33" ht="13.5" customHeight="1" thickBot="1" x14ac:dyDescent="0.35">
      <c r="A3" s="42"/>
      <c r="B3" s="457" t="str">
        <f>+Translation!A66</f>
        <v>Travel costs</v>
      </c>
      <c r="C3" s="458"/>
      <c r="D3" s="458"/>
      <c r="E3" s="458"/>
      <c r="F3" s="458"/>
      <c r="G3" s="458"/>
      <c r="H3" s="458"/>
      <c r="I3" s="459"/>
      <c r="J3" s="36"/>
      <c r="K3" s="461" t="str">
        <f>+Translation!A67</f>
        <v>Subsistence costs</v>
      </c>
      <c r="L3" s="462"/>
      <c r="M3" s="462"/>
      <c r="N3" s="462"/>
      <c r="O3" s="462"/>
      <c r="P3" s="462"/>
      <c r="Q3" s="462"/>
      <c r="R3" s="462"/>
      <c r="S3" s="463"/>
      <c r="T3" s="49"/>
      <c r="U3" s="36"/>
      <c r="V3" s="424"/>
      <c r="W3" s="425"/>
      <c r="X3" s="425"/>
      <c r="Y3" s="425"/>
      <c r="Z3" s="425"/>
      <c r="AA3" s="425"/>
      <c r="AB3" s="425"/>
      <c r="AC3" s="425"/>
      <c r="AD3" s="423"/>
      <c r="AE3" s="423"/>
      <c r="AF3" s="423"/>
      <c r="AG3" s="423"/>
    </row>
    <row r="4" spans="1:33" ht="28.8" x14ac:dyDescent="0.3">
      <c r="A4" s="42"/>
      <c r="B4" s="470" t="str">
        <f>+Translation!A68</f>
        <v>Distance</v>
      </c>
      <c r="C4" s="471"/>
      <c r="D4" s="471"/>
      <c r="E4" s="472"/>
      <c r="F4" s="140"/>
      <c r="G4" s="140"/>
      <c r="H4" s="140"/>
      <c r="I4" s="47" t="str">
        <f>+Translation!A69</f>
        <v>Unit cost per participant</v>
      </c>
      <c r="J4" s="36"/>
      <c r="K4" s="467" t="str">
        <f>+Translation!A70</f>
        <v>Activity Type</v>
      </c>
      <c r="L4" s="468"/>
      <c r="M4" s="468"/>
      <c r="N4" s="468"/>
      <c r="O4" s="468"/>
      <c r="P4" s="468"/>
      <c r="Q4" s="468"/>
      <c r="R4" s="469"/>
      <c r="S4" s="48" t="str">
        <f>+Translation!A71</f>
        <v>Unit cost per participant</v>
      </c>
      <c r="T4" s="49"/>
      <c r="U4" s="36"/>
      <c r="V4" s="424"/>
      <c r="W4" s="425"/>
      <c r="X4" s="425"/>
      <c r="Y4" s="425"/>
      <c r="Z4" s="425"/>
      <c r="AA4" s="425"/>
      <c r="AB4" s="425"/>
      <c r="AC4" s="425"/>
      <c r="AD4" s="423"/>
      <c r="AE4" s="423"/>
      <c r="AF4" s="423"/>
      <c r="AG4" s="423"/>
    </row>
    <row r="5" spans="1:33" ht="15" customHeight="1" x14ac:dyDescent="0.3">
      <c r="A5" s="42"/>
      <c r="B5" s="172" t="s">
        <v>39</v>
      </c>
      <c r="C5" s="173"/>
      <c r="D5" s="173"/>
      <c r="E5" s="174"/>
      <c r="F5" s="129"/>
      <c r="G5" s="129"/>
      <c r="H5" s="129"/>
      <c r="I5" s="50">
        <v>275</v>
      </c>
      <c r="J5" s="36"/>
      <c r="K5" s="51">
        <v>1</v>
      </c>
      <c r="L5" s="123" t="str">
        <f>+Translation!A72</f>
        <v>Activities targeting staff up to the 14th day</v>
      </c>
      <c r="M5" s="124"/>
      <c r="N5" s="124"/>
      <c r="O5" s="124"/>
      <c r="P5" s="124"/>
      <c r="Q5" s="124"/>
      <c r="R5" s="125"/>
      <c r="S5" s="52">
        <v>100</v>
      </c>
      <c r="T5" s="49"/>
      <c r="U5" s="36"/>
      <c r="V5" s="424"/>
      <c r="W5" s="425"/>
      <c r="X5" s="425"/>
      <c r="Y5" s="425"/>
      <c r="Z5" s="425"/>
      <c r="AA5" s="425"/>
      <c r="AB5" s="425"/>
      <c r="AC5" s="425"/>
      <c r="AD5" s="423"/>
      <c r="AE5" s="423"/>
      <c r="AF5" s="423"/>
      <c r="AG5" s="423"/>
    </row>
    <row r="6" spans="1:33" ht="15.75" customHeight="1" thickBot="1" x14ac:dyDescent="0.35">
      <c r="A6" s="42"/>
      <c r="B6" s="175" t="s">
        <v>40</v>
      </c>
      <c r="C6" s="176"/>
      <c r="D6" s="176"/>
      <c r="E6" s="177"/>
      <c r="F6" s="130"/>
      <c r="G6" s="130"/>
      <c r="H6" s="130"/>
      <c r="I6" s="53">
        <v>360</v>
      </c>
      <c r="J6" s="36"/>
      <c r="K6" s="51">
        <v>2</v>
      </c>
      <c r="L6" s="123" t="str">
        <f>+Translation!A73</f>
        <v>Activities targeting staff between the 15th and 60th day</v>
      </c>
      <c r="M6" s="124"/>
      <c r="N6" s="124"/>
      <c r="O6" s="124"/>
      <c r="P6" s="124"/>
      <c r="Q6" s="124"/>
      <c r="R6" s="125"/>
      <c r="S6" s="52">
        <v>70</v>
      </c>
      <c r="T6" s="49"/>
      <c r="U6" s="36"/>
      <c r="V6" s="424"/>
      <c r="W6" s="425"/>
      <c r="X6" s="425"/>
      <c r="Y6" s="425"/>
      <c r="Z6" s="425"/>
      <c r="AA6" s="425"/>
      <c r="AB6" s="425"/>
      <c r="AC6" s="425"/>
      <c r="AD6" s="423"/>
      <c r="AE6" s="423"/>
      <c r="AF6" s="423"/>
      <c r="AG6" s="423"/>
    </row>
    <row r="7" spans="1:33" ht="15" customHeight="1" x14ac:dyDescent="0.3">
      <c r="A7" s="42"/>
      <c r="B7" s="54"/>
      <c r="C7" s="54"/>
      <c r="D7" s="54"/>
      <c r="E7" s="54"/>
      <c r="F7" s="54"/>
      <c r="G7" s="54"/>
      <c r="H7" s="54"/>
      <c r="I7" s="55"/>
      <c r="J7" s="36"/>
      <c r="K7" s="51">
        <v>3</v>
      </c>
      <c r="L7" s="123" t="str">
        <f>+Translation!A74</f>
        <v>Activities targeting learners up to the 14th day</v>
      </c>
      <c r="M7" s="124"/>
      <c r="N7" s="124"/>
      <c r="O7" s="124"/>
      <c r="P7" s="124"/>
      <c r="Q7" s="124"/>
      <c r="R7" s="125"/>
      <c r="S7" s="52">
        <v>55</v>
      </c>
      <c r="T7" s="49"/>
      <c r="U7" s="36"/>
      <c r="V7" s="424"/>
      <c r="W7" s="425"/>
      <c r="X7" s="425"/>
      <c r="Y7" s="425"/>
      <c r="Z7" s="425"/>
      <c r="AA7" s="425"/>
      <c r="AB7" s="425"/>
      <c r="AC7" s="425"/>
      <c r="AD7" s="423"/>
      <c r="AE7" s="423"/>
      <c r="AF7" s="423"/>
      <c r="AG7" s="423"/>
    </row>
    <row r="8" spans="1:33" s="2" customFormat="1" ht="15.75" customHeight="1" thickBot="1" x14ac:dyDescent="0.35">
      <c r="A8" s="58"/>
      <c r="B8" s="59"/>
      <c r="C8" s="59"/>
      <c r="D8" s="59"/>
      <c r="E8" s="59"/>
      <c r="F8" s="59"/>
      <c r="G8" s="59"/>
      <c r="H8" s="59"/>
      <c r="I8" s="59"/>
      <c r="J8" s="59"/>
      <c r="K8" s="56">
        <v>4</v>
      </c>
      <c r="L8" s="126" t="str">
        <f>+Translation!A75</f>
        <v>Activities targeting learners between the 15th and 60th day</v>
      </c>
      <c r="M8" s="127"/>
      <c r="N8" s="127"/>
      <c r="O8" s="127"/>
      <c r="P8" s="127"/>
      <c r="Q8" s="127"/>
      <c r="R8" s="128"/>
      <c r="S8" s="57">
        <v>40</v>
      </c>
      <c r="T8" s="60"/>
      <c r="U8" s="59"/>
      <c r="V8" s="426" t="str">
        <f>+'Final Statement'!A15</f>
        <v>Start Date</v>
      </c>
      <c r="W8" s="427"/>
      <c r="X8" s="189">
        <f>+'Final Statement'!D15</f>
        <v>0</v>
      </c>
      <c r="Y8" s="186" t="str">
        <f>+'Final Statement'!A16</f>
        <v>End Date</v>
      </c>
      <c r="Z8" s="428">
        <f>+'Final Statement'!D16</f>
        <v>0</v>
      </c>
      <c r="AA8" s="429"/>
      <c r="AB8" s="429"/>
      <c r="AC8" s="186"/>
      <c r="AD8" s="423"/>
      <c r="AE8" s="423"/>
      <c r="AF8" s="423"/>
      <c r="AG8" s="423"/>
    </row>
    <row r="9" spans="1:33" s="2" customFormat="1" ht="6.75" customHeight="1" thickBot="1" x14ac:dyDescent="0.3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59"/>
      <c r="V9" s="187"/>
      <c r="W9" s="188"/>
      <c r="X9" s="188"/>
      <c r="Y9" s="188"/>
      <c r="Z9" s="188"/>
      <c r="AA9" s="188"/>
      <c r="AB9" s="188"/>
      <c r="AC9" s="188"/>
      <c r="AD9" s="423"/>
      <c r="AE9" s="423"/>
      <c r="AF9" s="423"/>
      <c r="AG9" s="423"/>
    </row>
    <row r="10" spans="1:33" s="4" customFormat="1" ht="12.75" customHeight="1" thickBot="1" x14ac:dyDescent="0.35">
      <c r="A10" s="61"/>
      <c r="B10" s="408" t="str">
        <f>+Translation!A76</f>
        <v>Partner</v>
      </c>
      <c r="C10" s="464"/>
      <c r="D10" s="460"/>
      <c r="E10" s="139"/>
      <c r="F10" s="139"/>
      <c r="G10" s="139"/>
      <c r="H10" s="139"/>
      <c r="I10" s="449" t="str">
        <f>+B3</f>
        <v>Travel costs</v>
      </c>
      <c r="J10" s="450"/>
      <c r="K10" s="450"/>
      <c r="L10" s="451"/>
      <c r="M10" s="446" t="str">
        <f>+K3</f>
        <v>Subsistence costs</v>
      </c>
      <c r="N10" s="447"/>
      <c r="O10" s="447"/>
      <c r="P10" s="447"/>
      <c r="Q10" s="418"/>
      <c r="R10" s="448"/>
      <c r="S10" s="62"/>
      <c r="T10" s="63"/>
      <c r="U10" s="64"/>
      <c r="V10" s="430" t="s">
        <v>468</v>
      </c>
      <c r="W10" s="431"/>
      <c r="X10" s="431"/>
      <c r="Y10" s="432"/>
      <c r="Z10" s="430" t="s">
        <v>469</v>
      </c>
      <c r="AA10" s="431"/>
      <c r="AB10" s="431"/>
      <c r="AC10" s="431"/>
      <c r="AD10" s="423"/>
      <c r="AE10" s="423"/>
      <c r="AF10" s="423"/>
      <c r="AG10" s="423"/>
    </row>
    <row r="11" spans="1:33" s="4" customFormat="1" ht="90" customHeight="1" thickBot="1" x14ac:dyDescent="0.35">
      <c r="A11" s="61"/>
      <c r="B11" s="119" t="str">
        <f>+Translation!A77</f>
        <v>Name</v>
      </c>
      <c r="C11" s="120" t="str">
        <f>+Translation!A78</f>
        <v>Country</v>
      </c>
      <c r="D11" s="460"/>
      <c r="E11" s="120" t="str">
        <f>+Translation!A110</f>
        <v>Name of the person</v>
      </c>
      <c r="F11" s="120" t="str">
        <f>+Translation!A113</f>
        <v>Purpose of the activity</v>
      </c>
      <c r="G11" s="120" t="str">
        <f>+Translation!A114</f>
        <v>Place of origin (City)</v>
      </c>
      <c r="H11" s="120" t="str">
        <f>+Translation!A115</f>
        <v>Venue of destination (city)</v>
      </c>
      <c r="I11" s="120" t="str">
        <f>+Translation!A116</f>
        <v>Geographical distance (air distance)</v>
      </c>
      <c r="J11" s="120" t="str">
        <f>+Translation!A117</f>
        <v>Number of travels 
(from their place of location to the venue of the activity and return)number of travels supported by evidences</v>
      </c>
      <c r="K11" s="65" t="str">
        <f>+Translation!A81</f>
        <v>Cost per participant</v>
      </c>
      <c r="L11" s="66" t="str">
        <f>+Translation!A82</f>
        <v>Travel costs</v>
      </c>
      <c r="M11" s="121" t="str">
        <f>+Translation!A83</f>
        <v>Activity type</v>
      </c>
      <c r="N11" s="66" t="str">
        <f>+Translation!A118</f>
        <v>Start date of the activity (authorisation to attend the activity from the organisation involved)</v>
      </c>
      <c r="O11" s="66" t="str">
        <f>+Translation!A119</f>
        <v>End date of the activity</v>
      </c>
      <c r="P11" s="122" t="str">
        <f>+Translation!A84</f>
        <v>Number of days</v>
      </c>
      <c r="Q11" s="65" t="str">
        <f>+Translation!A85</f>
        <v>Unit cost per participant</v>
      </c>
      <c r="R11" s="66" t="str">
        <f>+Translation!A86</f>
        <v>Subsistence costs</v>
      </c>
      <c r="S11" s="465" t="str">
        <f>+Translation!A87</f>
        <v>Work Package Number</v>
      </c>
      <c r="T11" s="466"/>
      <c r="U11" s="64"/>
      <c r="V11" s="165" t="s">
        <v>470</v>
      </c>
      <c r="W11" s="166" t="s">
        <v>461</v>
      </c>
      <c r="X11" s="166" t="s">
        <v>471</v>
      </c>
      <c r="Y11" s="164" t="s">
        <v>467</v>
      </c>
      <c r="Z11" s="165" t="s">
        <v>470</v>
      </c>
      <c r="AA11" s="166" t="s">
        <v>461</v>
      </c>
      <c r="AB11" s="166" t="s">
        <v>471</v>
      </c>
      <c r="AC11" s="201" t="s">
        <v>467</v>
      </c>
      <c r="AD11" s="423" t="s">
        <v>544</v>
      </c>
      <c r="AE11" s="423"/>
      <c r="AF11" s="423"/>
      <c r="AG11" s="423"/>
    </row>
    <row r="12" spans="1:33" ht="15" customHeight="1" x14ac:dyDescent="0.3">
      <c r="A12" s="71"/>
      <c r="B12" s="67" t="str">
        <f>IF(A12="","",(VLOOKUP(A12,'II.Distribution of grant'!$A$6:$E$45,2,FALSE)))</f>
        <v/>
      </c>
      <c r="C12" s="67" t="str">
        <f>IF(A12="","",(VLOOKUP(A12,'II.Distribution of grant'!$A$6:$E$45,4,FALSE)))</f>
        <v/>
      </c>
      <c r="D12" s="11" t="str">
        <f>IF(C12=""," ",VLOOKUP(C12,'Ceiling - Project impl.'!$A$1:$F$202,2,FALSE))</f>
        <v xml:space="preserve"> </v>
      </c>
      <c r="E12" s="152"/>
      <c r="F12" s="152"/>
      <c r="G12" s="152"/>
      <c r="H12" s="152"/>
      <c r="I12" s="72"/>
      <c r="J12" s="73"/>
      <c r="K12" s="68">
        <f>+IFERROR(VLOOKUP(I12,$B$5:$I$6,8,FALSE),0)</f>
        <v>0</v>
      </c>
      <c r="L12" s="69">
        <f>IFERROR(J12*K12," ")</f>
        <v>0</v>
      </c>
      <c r="M12" s="73"/>
      <c r="N12" s="185"/>
      <c r="O12" s="185"/>
      <c r="P12" s="202" t="str">
        <f>+IF(N12=0,"",(O12-(N12-1)))</f>
        <v/>
      </c>
      <c r="Q12" s="68">
        <f>IFERROR(VLOOKUP(M12,$K$5:$S$8,9,FALSE),0)</f>
        <v>0</v>
      </c>
      <c r="R12" s="69" t="str">
        <f>IFERROR(P12*Q12," ")</f>
        <v xml:space="preserve"> </v>
      </c>
      <c r="S12" s="444"/>
      <c r="T12" s="445"/>
      <c r="U12" s="36"/>
      <c r="V12" s="196">
        <f>IFERROR(J12*K12,0)</f>
        <v>0</v>
      </c>
      <c r="W12" s="178"/>
      <c r="X12" s="167" t="s">
        <v>473</v>
      </c>
      <c r="Y12" s="197">
        <f>+V12-W12</f>
        <v>0</v>
      </c>
      <c r="Z12" s="196">
        <f>IFERROR(P12*Q12,0)</f>
        <v>0</v>
      </c>
      <c r="AA12" s="178"/>
      <c r="AB12" s="169" t="s">
        <v>472</v>
      </c>
      <c r="AC12" s="199">
        <f>+Z12-AA12</f>
        <v>0</v>
      </c>
      <c r="AD12" s="200">
        <f>+W12+AA12</f>
        <v>0</v>
      </c>
      <c r="AE12" s="388"/>
      <c r="AF12" s="388"/>
      <c r="AG12" s="388"/>
    </row>
    <row r="13" spans="1:33" x14ac:dyDescent="0.3">
      <c r="A13" s="71"/>
      <c r="B13" s="67" t="str">
        <f>IF(A13="","",(VLOOKUP(A13,'II.Distribution of grant'!$A$6:$E$45,2,FALSE)))</f>
        <v/>
      </c>
      <c r="C13" s="67" t="str">
        <f>IF(A13="","",(VLOOKUP(A13,'II.Distribution of grant'!$A$6:$E$45,4,FALSE)))</f>
        <v/>
      </c>
      <c r="D13" s="11" t="str">
        <f>IF(C13=""," ",VLOOKUP(C13,'Ceiling - Project impl.'!$A$1:$F$202,2,FALSE))</f>
        <v xml:space="preserve"> </v>
      </c>
      <c r="E13" s="6"/>
      <c r="F13" s="6"/>
      <c r="G13" s="6"/>
      <c r="H13" s="6"/>
      <c r="I13" s="74"/>
      <c r="J13" s="75"/>
      <c r="K13" s="68">
        <f t="shared" ref="K13:K61" si="0">+IFERROR(VLOOKUP(I13,$B$5:$I$6,8,FALSE),0)</f>
        <v>0</v>
      </c>
      <c r="L13" s="13">
        <f t="shared" ref="L13:L14" si="1">IFERROR(J13*K13," ")</f>
        <v>0</v>
      </c>
      <c r="M13" s="75"/>
      <c r="N13" s="185"/>
      <c r="O13" s="185"/>
      <c r="P13" s="202" t="str">
        <f t="shared" ref="P13:P61" si="2">+IF(N13=0,"",(O13-(N13-1)))</f>
        <v/>
      </c>
      <c r="Q13" s="68">
        <f t="shared" ref="Q13:Q61" si="3">IFERROR(VLOOKUP(M13,$K$5:$S$8,9,FALSE),0)</f>
        <v>0</v>
      </c>
      <c r="R13" s="13" t="str">
        <f t="shared" ref="R13:R14" si="4">IFERROR(P13*Q13," ")</f>
        <v xml:space="preserve"> </v>
      </c>
      <c r="S13" s="433"/>
      <c r="T13" s="434"/>
      <c r="U13" s="36"/>
      <c r="V13" s="196">
        <f t="shared" ref="V13:V61" si="5">IFERROR(J13*K13,0)</f>
        <v>0</v>
      </c>
      <c r="W13" s="178"/>
      <c r="X13" s="167" t="s">
        <v>474</v>
      </c>
      <c r="Y13" s="197">
        <f t="shared" ref="Y13:Y61" si="6">+V13-W13</f>
        <v>0</v>
      </c>
      <c r="Z13" s="196">
        <f t="shared" ref="Z13:Z61" si="7">IFERROR(P13*Q13,0)</f>
        <v>0</v>
      </c>
      <c r="AA13" s="178"/>
      <c r="AB13" s="167" t="s">
        <v>475</v>
      </c>
      <c r="AC13" s="199">
        <f t="shared" ref="AC13:AC61" si="8">+Z13-AA13</f>
        <v>0</v>
      </c>
      <c r="AD13" s="200">
        <f t="shared" ref="AD13:AD61" si="9">+W13+AA13</f>
        <v>0</v>
      </c>
      <c r="AE13" s="388"/>
      <c r="AF13" s="388"/>
      <c r="AG13" s="388"/>
    </row>
    <row r="14" spans="1:33" x14ac:dyDescent="0.3">
      <c r="A14" s="71"/>
      <c r="B14" s="67" t="str">
        <f>IF(A14="","",(VLOOKUP(A14,'II.Distribution of grant'!$A$6:$E$45,2,FALSE)))</f>
        <v/>
      </c>
      <c r="C14" s="67" t="str">
        <f>IF(A14="","",(VLOOKUP(A14,'II.Distribution of grant'!$A$6:$E$45,4,FALSE)))</f>
        <v/>
      </c>
      <c r="D14" s="11" t="str">
        <f>IF(C14=""," ",VLOOKUP(C14,'Ceiling - Project impl.'!$A$1:$F$202,2,FALSE))</f>
        <v xml:space="preserve"> </v>
      </c>
      <c r="E14" s="6"/>
      <c r="F14" s="6"/>
      <c r="G14" s="6"/>
      <c r="H14" s="6"/>
      <c r="I14" s="74"/>
      <c r="J14" s="75"/>
      <c r="K14" s="68">
        <f t="shared" si="0"/>
        <v>0</v>
      </c>
      <c r="L14" s="13">
        <f t="shared" si="1"/>
        <v>0</v>
      </c>
      <c r="M14" s="75"/>
      <c r="N14" s="185"/>
      <c r="O14" s="185"/>
      <c r="P14" s="202" t="str">
        <f t="shared" si="2"/>
        <v/>
      </c>
      <c r="Q14" s="68">
        <f t="shared" si="3"/>
        <v>0</v>
      </c>
      <c r="R14" s="13" t="str">
        <f t="shared" si="4"/>
        <v xml:space="preserve"> </v>
      </c>
      <c r="S14" s="433"/>
      <c r="T14" s="434"/>
      <c r="U14" s="36"/>
      <c r="V14" s="196">
        <f t="shared" si="5"/>
        <v>0</v>
      </c>
      <c r="W14" s="178"/>
      <c r="X14" s="167"/>
      <c r="Y14" s="197">
        <f t="shared" si="6"/>
        <v>0</v>
      </c>
      <c r="Z14" s="196">
        <f t="shared" si="7"/>
        <v>0</v>
      </c>
      <c r="AA14" s="178"/>
      <c r="AB14" s="167"/>
      <c r="AC14" s="199">
        <f t="shared" si="8"/>
        <v>0</v>
      </c>
      <c r="AD14" s="200">
        <f t="shared" si="9"/>
        <v>0</v>
      </c>
      <c r="AE14" s="388"/>
      <c r="AF14" s="388"/>
      <c r="AG14" s="388"/>
    </row>
    <row r="15" spans="1:33" x14ac:dyDescent="0.3">
      <c r="A15" s="71"/>
      <c r="B15" s="67" t="str">
        <f>IF(A15="","",(VLOOKUP(A15,'II.Distribution of grant'!$A$6:$E$45,2,FALSE)))</f>
        <v/>
      </c>
      <c r="C15" s="67" t="str">
        <f>IF(A15="","",(VLOOKUP(A15,'II.Distribution of grant'!$A$6:$E$45,4,FALSE)))</f>
        <v/>
      </c>
      <c r="D15" s="11" t="str">
        <f>IF(C15=""," ",VLOOKUP(C15,'Ceiling - Project impl.'!$A$1:$F$202,2,FALSE))</f>
        <v xml:space="preserve"> </v>
      </c>
      <c r="E15" s="6"/>
      <c r="F15" s="6"/>
      <c r="G15" s="6"/>
      <c r="H15" s="6"/>
      <c r="I15" s="74"/>
      <c r="J15" s="75"/>
      <c r="K15" s="68">
        <f t="shared" si="0"/>
        <v>0</v>
      </c>
      <c r="L15" s="13">
        <f t="shared" ref="L15:L61" si="10">IFERROR(J15*K15," ")</f>
        <v>0</v>
      </c>
      <c r="M15" s="75"/>
      <c r="N15" s="185"/>
      <c r="O15" s="185"/>
      <c r="P15" s="202" t="str">
        <f t="shared" si="2"/>
        <v/>
      </c>
      <c r="Q15" s="68">
        <f t="shared" si="3"/>
        <v>0</v>
      </c>
      <c r="R15" s="13" t="str">
        <f t="shared" ref="R15:R61" si="11">IFERROR(P15*Q15," ")</f>
        <v xml:space="preserve"> </v>
      </c>
      <c r="S15" s="433"/>
      <c r="T15" s="434"/>
      <c r="U15" s="36"/>
      <c r="V15" s="196">
        <f t="shared" si="5"/>
        <v>0</v>
      </c>
      <c r="W15" s="178"/>
      <c r="X15" s="167"/>
      <c r="Y15" s="197">
        <f t="shared" si="6"/>
        <v>0</v>
      </c>
      <c r="Z15" s="196">
        <f t="shared" si="7"/>
        <v>0</v>
      </c>
      <c r="AA15" s="178"/>
      <c r="AB15" s="167"/>
      <c r="AC15" s="199">
        <f t="shared" si="8"/>
        <v>0</v>
      </c>
      <c r="AD15" s="200">
        <f t="shared" si="9"/>
        <v>0</v>
      </c>
      <c r="AE15" s="388"/>
      <c r="AF15" s="388"/>
      <c r="AG15" s="388"/>
    </row>
    <row r="16" spans="1:33" x14ac:dyDescent="0.3">
      <c r="A16" s="71"/>
      <c r="B16" s="67" t="str">
        <f>IF(A16="","",(VLOOKUP(A16,'II.Distribution of grant'!$A$6:$E$45,2,FALSE)))</f>
        <v/>
      </c>
      <c r="C16" s="67" t="str">
        <f>IF(A16="","",(VLOOKUP(A16,'II.Distribution of grant'!$A$6:$E$45,4,FALSE)))</f>
        <v/>
      </c>
      <c r="D16" s="11" t="str">
        <f>IF(C16=""," ",VLOOKUP(C16,'Ceiling - Project impl.'!$A$1:$F$202,2,FALSE))</f>
        <v xml:space="preserve"> </v>
      </c>
      <c r="E16" s="6"/>
      <c r="F16" s="6"/>
      <c r="G16" s="6"/>
      <c r="H16" s="6"/>
      <c r="I16" s="74"/>
      <c r="J16" s="75"/>
      <c r="K16" s="68">
        <f t="shared" si="0"/>
        <v>0</v>
      </c>
      <c r="L16" s="13">
        <f t="shared" si="10"/>
        <v>0</v>
      </c>
      <c r="M16" s="75"/>
      <c r="N16" s="185"/>
      <c r="O16" s="185"/>
      <c r="P16" s="202" t="str">
        <f t="shared" si="2"/>
        <v/>
      </c>
      <c r="Q16" s="68">
        <f t="shared" si="3"/>
        <v>0</v>
      </c>
      <c r="R16" s="13" t="str">
        <f t="shared" si="11"/>
        <v xml:space="preserve"> </v>
      </c>
      <c r="S16" s="433"/>
      <c r="T16" s="434"/>
      <c r="U16" s="36"/>
      <c r="V16" s="196">
        <f t="shared" si="5"/>
        <v>0</v>
      </c>
      <c r="W16" s="178"/>
      <c r="X16" s="167"/>
      <c r="Y16" s="197">
        <f t="shared" si="6"/>
        <v>0</v>
      </c>
      <c r="Z16" s="196">
        <f t="shared" si="7"/>
        <v>0</v>
      </c>
      <c r="AA16" s="178"/>
      <c r="AB16" s="167"/>
      <c r="AC16" s="199">
        <f t="shared" si="8"/>
        <v>0</v>
      </c>
      <c r="AD16" s="200">
        <f t="shared" si="9"/>
        <v>0</v>
      </c>
      <c r="AE16" s="388"/>
      <c r="AF16" s="388"/>
      <c r="AG16" s="388"/>
    </row>
    <row r="17" spans="1:33" x14ac:dyDescent="0.3">
      <c r="A17" s="71"/>
      <c r="B17" s="67" t="str">
        <f>IF(A17="","",(VLOOKUP(A17,'II.Distribution of grant'!$A$6:$E$45,2,FALSE)))</f>
        <v/>
      </c>
      <c r="C17" s="67" t="str">
        <f>IF(A17="","",(VLOOKUP(A17,'II.Distribution of grant'!$A$6:$E$45,4,FALSE)))</f>
        <v/>
      </c>
      <c r="D17" s="11" t="str">
        <f>IF(C17=""," ",VLOOKUP(C17,'Ceiling - Project impl.'!$A$1:$F$202,2,FALSE))</f>
        <v xml:space="preserve"> </v>
      </c>
      <c r="E17" s="6"/>
      <c r="F17" s="6"/>
      <c r="G17" s="6"/>
      <c r="H17" s="6"/>
      <c r="I17" s="74"/>
      <c r="J17" s="75"/>
      <c r="K17" s="68">
        <f t="shared" si="0"/>
        <v>0</v>
      </c>
      <c r="L17" s="13">
        <f t="shared" si="10"/>
        <v>0</v>
      </c>
      <c r="M17" s="75"/>
      <c r="N17" s="73"/>
      <c r="O17" s="73"/>
      <c r="P17" s="202" t="str">
        <f t="shared" si="2"/>
        <v/>
      </c>
      <c r="Q17" s="68">
        <f t="shared" si="3"/>
        <v>0</v>
      </c>
      <c r="R17" s="13" t="str">
        <f t="shared" si="11"/>
        <v xml:space="preserve"> </v>
      </c>
      <c r="S17" s="433"/>
      <c r="T17" s="434"/>
      <c r="U17" s="36"/>
      <c r="V17" s="196">
        <f t="shared" si="5"/>
        <v>0</v>
      </c>
      <c r="W17" s="178"/>
      <c r="X17" s="167"/>
      <c r="Y17" s="197">
        <f t="shared" si="6"/>
        <v>0</v>
      </c>
      <c r="Z17" s="196">
        <f t="shared" si="7"/>
        <v>0</v>
      </c>
      <c r="AA17" s="178"/>
      <c r="AB17" s="167"/>
      <c r="AC17" s="199">
        <f t="shared" si="8"/>
        <v>0</v>
      </c>
      <c r="AD17" s="200">
        <f t="shared" si="9"/>
        <v>0</v>
      </c>
      <c r="AE17" s="388"/>
      <c r="AF17" s="388"/>
      <c r="AG17" s="388"/>
    </row>
    <row r="18" spans="1:33" x14ac:dyDescent="0.3">
      <c r="A18" s="71"/>
      <c r="B18" s="67" t="str">
        <f>IF(A18="","",(VLOOKUP(A18,'II.Distribution of grant'!$A$6:$E$45,2,FALSE)))</f>
        <v/>
      </c>
      <c r="C18" s="67" t="str">
        <f>IF(A18="","",(VLOOKUP(A18,'II.Distribution of grant'!$A$6:$E$45,4,FALSE)))</f>
        <v/>
      </c>
      <c r="D18" s="11" t="str">
        <f>IF(C18=""," ",VLOOKUP(C18,'Ceiling - Project impl.'!$A$1:$F$202,2,FALSE))</f>
        <v xml:space="preserve"> </v>
      </c>
      <c r="E18" s="6"/>
      <c r="F18" s="6"/>
      <c r="G18" s="6"/>
      <c r="H18" s="6"/>
      <c r="I18" s="74"/>
      <c r="J18" s="75"/>
      <c r="K18" s="68">
        <f t="shared" si="0"/>
        <v>0</v>
      </c>
      <c r="L18" s="13">
        <f t="shared" si="10"/>
        <v>0</v>
      </c>
      <c r="M18" s="75"/>
      <c r="N18" s="73"/>
      <c r="O18" s="73"/>
      <c r="P18" s="202" t="str">
        <f t="shared" si="2"/>
        <v/>
      </c>
      <c r="Q18" s="68">
        <f t="shared" si="3"/>
        <v>0</v>
      </c>
      <c r="R18" s="13" t="str">
        <f t="shared" si="11"/>
        <v xml:space="preserve"> </v>
      </c>
      <c r="S18" s="433"/>
      <c r="T18" s="434"/>
      <c r="U18" s="36"/>
      <c r="V18" s="196">
        <f t="shared" si="5"/>
        <v>0</v>
      </c>
      <c r="W18" s="178"/>
      <c r="X18" s="167"/>
      <c r="Y18" s="197">
        <f t="shared" si="6"/>
        <v>0</v>
      </c>
      <c r="Z18" s="196">
        <f t="shared" si="7"/>
        <v>0</v>
      </c>
      <c r="AA18" s="178"/>
      <c r="AB18" s="167"/>
      <c r="AC18" s="199">
        <f t="shared" si="8"/>
        <v>0</v>
      </c>
      <c r="AD18" s="200">
        <f t="shared" si="9"/>
        <v>0</v>
      </c>
      <c r="AE18" s="388"/>
      <c r="AF18" s="388"/>
      <c r="AG18" s="388"/>
    </row>
    <row r="19" spans="1:33" x14ac:dyDescent="0.3">
      <c r="A19" s="71"/>
      <c r="B19" s="67" t="str">
        <f>IF(A19="","",(VLOOKUP(A19,'II.Distribution of grant'!$A$6:$E$45,2,FALSE)))</f>
        <v/>
      </c>
      <c r="C19" s="67" t="str">
        <f>IF(A19="","",(VLOOKUP(A19,'II.Distribution of grant'!$A$6:$E$45,4,FALSE)))</f>
        <v/>
      </c>
      <c r="D19" s="11" t="str">
        <f>IF(C19=""," ",VLOOKUP(C19,'Ceiling - Project impl.'!$A$1:$F$202,2,FALSE))</f>
        <v xml:space="preserve"> </v>
      </c>
      <c r="E19" s="6"/>
      <c r="F19" s="6"/>
      <c r="G19" s="6"/>
      <c r="H19" s="6"/>
      <c r="I19" s="74"/>
      <c r="J19" s="75"/>
      <c r="K19" s="68">
        <f t="shared" si="0"/>
        <v>0</v>
      </c>
      <c r="L19" s="13">
        <f t="shared" si="10"/>
        <v>0</v>
      </c>
      <c r="M19" s="75"/>
      <c r="N19" s="73"/>
      <c r="O19" s="73"/>
      <c r="P19" s="202" t="str">
        <f t="shared" si="2"/>
        <v/>
      </c>
      <c r="Q19" s="68">
        <f t="shared" si="3"/>
        <v>0</v>
      </c>
      <c r="R19" s="13" t="str">
        <f t="shared" si="11"/>
        <v xml:space="preserve"> </v>
      </c>
      <c r="S19" s="433"/>
      <c r="T19" s="434"/>
      <c r="U19" s="36"/>
      <c r="V19" s="196">
        <f t="shared" si="5"/>
        <v>0</v>
      </c>
      <c r="W19" s="178"/>
      <c r="X19" s="167"/>
      <c r="Y19" s="197">
        <f t="shared" si="6"/>
        <v>0</v>
      </c>
      <c r="Z19" s="196">
        <f t="shared" si="7"/>
        <v>0</v>
      </c>
      <c r="AA19" s="178"/>
      <c r="AB19" s="167"/>
      <c r="AC19" s="199">
        <f t="shared" si="8"/>
        <v>0</v>
      </c>
      <c r="AD19" s="200">
        <f t="shared" si="9"/>
        <v>0</v>
      </c>
      <c r="AE19" s="388"/>
      <c r="AF19" s="388"/>
      <c r="AG19" s="388"/>
    </row>
    <row r="20" spans="1:33" x14ac:dyDescent="0.3">
      <c r="A20" s="71"/>
      <c r="B20" s="67" t="str">
        <f>IF(A20="","",(VLOOKUP(A20,'II.Distribution of grant'!$A$6:$E$45,2,FALSE)))</f>
        <v/>
      </c>
      <c r="C20" s="67" t="str">
        <f>IF(A20="","",(VLOOKUP(A20,'II.Distribution of grant'!$A$6:$E$45,4,FALSE)))</f>
        <v/>
      </c>
      <c r="D20" s="11" t="str">
        <f>IF(C20=""," ",VLOOKUP(C20,'Ceiling - Project impl.'!$A$1:$F$202,2,FALSE))</f>
        <v xml:space="preserve"> </v>
      </c>
      <c r="E20" s="6"/>
      <c r="F20" s="6"/>
      <c r="G20" s="6"/>
      <c r="H20" s="6"/>
      <c r="I20" s="74"/>
      <c r="J20" s="75"/>
      <c r="K20" s="68">
        <f t="shared" si="0"/>
        <v>0</v>
      </c>
      <c r="L20" s="13">
        <f t="shared" si="10"/>
        <v>0</v>
      </c>
      <c r="M20" s="75"/>
      <c r="N20" s="73"/>
      <c r="O20" s="73"/>
      <c r="P20" s="202" t="str">
        <f t="shared" si="2"/>
        <v/>
      </c>
      <c r="Q20" s="68">
        <f t="shared" si="3"/>
        <v>0</v>
      </c>
      <c r="R20" s="13" t="str">
        <f t="shared" si="11"/>
        <v xml:space="preserve"> </v>
      </c>
      <c r="S20" s="433"/>
      <c r="T20" s="434"/>
      <c r="U20" s="36"/>
      <c r="V20" s="196">
        <f t="shared" si="5"/>
        <v>0</v>
      </c>
      <c r="W20" s="178"/>
      <c r="X20" s="167"/>
      <c r="Y20" s="197">
        <f t="shared" si="6"/>
        <v>0</v>
      </c>
      <c r="Z20" s="196">
        <f t="shared" si="7"/>
        <v>0</v>
      </c>
      <c r="AA20" s="178"/>
      <c r="AB20" s="167"/>
      <c r="AC20" s="199">
        <f t="shared" si="8"/>
        <v>0</v>
      </c>
      <c r="AD20" s="200">
        <f t="shared" si="9"/>
        <v>0</v>
      </c>
      <c r="AE20" s="388"/>
      <c r="AF20" s="388"/>
      <c r="AG20" s="388"/>
    </row>
    <row r="21" spans="1:33" x14ac:dyDescent="0.3">
      <c r="A21" s="71"/>
      <c r="B21" s="67" t="str">
        <f>IF(A21="","",(VLOOKUP(A21,'II.Distribution of grant'!$A$6:$E$45,2,FALSE)))</f>
        <v/>
      </c>
      <c r="C21" s="67" t="str">
        <f>IF(A21="","",(VLOOKUP(A21,'II.Distribution of grant'!$A$6:$E$45,4,FALSE)))</f>
        <v/>
      </c>
      <c r="D21" s="11" t="str">
        <f>IF(C21=""," ",VLOOKUP(C21,'Ceiling - Project impl.'!$A$1:$F$202,2,FALSE))</f>
        <v xml:space="preserve"> </v>
      </c>
      <c r="E21" s="6"/>
      <c r="F21" s="6"/>
      <c r="G21" s="6"/>
      <c r="H21" s="6"/>
      <c r="I21" s="74"/>
      <c r="J21" s="75"/>
      <c r="K21" s="68">
        <f t="shared" si="0"/>
        <v>0</v>
      </c>
      <c r="L21" s="13">
        <f t="shared" si="10"/>
        <v>0</v>
      </c>
      <c r="M21" s="75"/>
      <c r="N21" s="73"/>
      <c r="O21" s="73"/>
      <c r="P21" s="202" t="str">
        <f t="shared" si="2"/>
        <v/>
      </c>
      <c r="Q21" s="68">
        <f t="shared" si="3"/>
        <v>0</v>
      </c>
      <c r="R21" s="13" t="str">
        <f t="shared" si="11"/>
        <v xml:space="preserve"> </v>
      </c>
      <c r="S21" s="433"/>
      <c r="T21" s="434"/>
      <c r="U21" s="36"/>
      <c r="V21" s="196">
        <f t="shared" si="5"/>
        <v>0</v>
      </c>
      <c r="W21" s="178"/>
      <c r="X21" s="167"/>
      <c r="Y21" s="197">
        <f t="shared" si="6"/>
        <v>0</v>
      </c>
      <c r="Z21" s="196">
        <f t="shared" si="7"/>
        <v>0</v>
      </c>
      <c r="AA21" s="178"/>
      <c r="AB21" s="167"/>
      <c r="AC21" s="199">
        <f t="shared" si="8"/>
        <v>0</v>
      </c>
      <c r="AD21" s="200">
        <f t="shared" si="9"/>
        <v>0</v>
      </c>
      <c r="AE21" s="388"/>
      <c r="AF21" s="388"/>
      <c r="AG21" s="388"/>
    </row>
    <row r="22" spans="1:33" x14ac:dyDescent="0.3">
      <c r="A22" s="71"/>
      <c r="B22" s="67" t="str">
        <f>IF(A22="","",(VLOOKUP(A22,'II.Distribution of grant'!$A$6:$E$45,2,FALSE)))</f>
        <v/>
      </c>
      <c r="C22" s="67" t="str">
        <f>IF(A22="","",(VLOOKUP(A22,'II.Distribution of grant'!$A$6:$E$45,4,FALSE)))</f>
        <v/>
      </c>
      <c r="D22" s="11" t="str">
        <f>IF(C22=""," ",VLOOKUP(C22,'Ceiling - Project impl.'!$A$1:$F$202,2,FALSE))</f>
        <v xml:space="preserve"> </v>
      </c>
      <c r="E22" s="6"/>
      <c r="F22" s="6"/>
      <c r="G22" s="6"/>
      <c r="H22" s="6"/>
      <c r="I22" s="74"/>
      <c r="J22" s="75"/>
      <c r="K22" s="68">
        <f t="shared" si="0"/>
        <v>0</v>
      </c>
      <c r="L22" s="13">
        <f t="shared" si="10"/>
        <v>0</v>
      </c>
      <c r="M22" s="75"/>
      <c r="N22" s="73"/>
      <c r="O22" s="73"/>
      <c r="P22" s="202" t="str">
        <f t="shared" si="2"/>
        <v/>
      </c>
      <c r="Q22" s="68">
        <f t="shared" si="3"/>
        <v>0</v>
      </c>
      <c r="R22" s="13" t="str">
        <f t="shared" si="11"/>
        <v xml:space="preserve"> </v>
      </c>
      <c r="S22" s="433"/>
      <c r="T22" s="434"/>
      <c r="U22" s="36"/>
      <c r="V22" s="196">
        <f t="shared" si="5"/>
        <v>0</v>
      </c>
      <c r="W22" s="178"/>
      <c r="X22" s="167"/>
      <c r="Y22" s="197">
        <f t="shared" si="6"/>
        <v>0</v>
      </c>
      <c r="Z22" s="196">
        <f t="shared" si="7"/>
        <v>0</v>
      </c>
      <c r="AA22" s="178"/>
      <c r="AB22" s="167"/>
      <c r="AC22" s="199">
        <f t="shared" si="8"/>
        <v>0</v>
      </c>
      <c r="AD22" s="200">
        <f t="shared" si="9"/>
        <v>0</v>
      </c>
      <c r="AE22" s="388"/>
      <c r="AF22" s="388"/>
      <c r="AG22" s="388"/>
    </row>
    <row r="23" spans="1:33" x14ac:dyDescent="0.3">
      <c r="A23" s="71"/>
      <c r="B23" s="67" t="str">
        <f>IF(A23="","",(VLOOKUP(A23,'II.Distribution of grant'!$A$6:$E$45,2,FALSE)))</f>
        <v/>
      </c>
      <c r="C23" s="67" t="str">
        <f>IF(A23="","",(VLOOKUP(A23,'II.Distribution of grant'!$A$6:$E$45,4,FALSE)))</f>
        <v/>
      </c>
      <c r="D23" s="11" t="str">
        <f>IF(C23=""," ",VLOOKUP(C23,'Ceiling - Project impl.'!$A$1:$F$202,2,FALSE))</f>
        <v xml:space="preserve"> </v>
      </c>
      <c r="E23" s="6"/>
      <c r="F23" s="6"/>
      <c r="G23" s="6"/>
      <c r="H23" s="6"/>
      <c r="I23" s="74"/>
      <c r="J23" s="75"/>
      <c r="K23" s="68">
        <f t="shared" si="0"/>
        <v>0</v>
      </c>
      <c r="L23" s="13">
        <f t="shared" si="10"/>
        <v>0</v>
      </c>
      <c r="M23" s="75"/>
      <c r="N23" s="73"/>
      <c r="O23" s="73"/>
      <c r="P23" s="202" t="str">
        <f t="shared" si="2"/>
        <v/>
      </c>
      <c r="Q23" s="68">
        <f t="shared" si="3"/>
        <v>0</v>
      </c>
      <c r="R23" s="13" t="str">
        <f t="shared" si="11"/>
        <v xml:space="preserve"> </v>
      </c>
      <c r="S23" s="433"/>
      <c r="T23" s="434"/>
      <c r="U23" s="36"/>
      <c r="V23" s="196">
        <f t="shared" si="5"/>
        <v>0</v>
      </c>
      <c r="W23" s="178"/>
      <c r="X23" s="167"/>
      <c r="Y23" s="197">
        <f t="shared" si="6"/>
        <v>0</v>
      </c>
      <c r="Z23" s="196">
        <f t="shared" si="7"/>
        <v>0</v>
      </c>
      <c r="AA23" s="178"/>
      <c r="AB23" s="167"/>
      <c r="AC23" s="199">
        <f t="shared" si="8"/>
        <v>0</v>
      </c>
      <c r="AD23" s="200">
        <f t="shared" si="9"/>
        <v>0</v>
      </c>
      <c r="AE23" s="388"/>
      <c r="AF23" s="388"/>
      <c r="AG23" s="388"/>
    </row>
    <row r="24" spans="1:33" x14ac:dyDescent="0.3">
      <c r="A24" s="71"/>
      <c r="B24" s="67" t="str">
        <f>IF(A24="","",(VLOOKUP(A24,'II.Distribution of grant'!$A$6:$E$45,2,FALSE)))</f>
        <v/>
      </c>
      <c r="C24" s="67" t="str">
        <f>IF(A24="","",(VLOOKUP(A24,'II.Distribution of grant'!$A$6:$E$45,4,FALSE)))</f>
        <v/>
      </c>
      <c r="D24" s="11" t="str">
        <f>IF(C24=""," ",VLOOKUP(C24,'Ceiling - Project impl.'!$A$1:$F$202,2,FALSE))</f>
        <v xml:space="preserve"> </v>
      </c>
      <c r="E24" s="6"/>
      <c r="F24" s="6"/>
      <c r="G24" s="6"/>
      <c r="H24" s="6"/>
      <c r="I24" s="74"/>
      <c r="J24" s="75"/>
      <c r="K24" s="68">
        <f t="shared" si="0"/>
        <v>0</v>
      </c>
      <c r="L24" s="13">
        <f t="shared" si="10"/>
        <v>0</v>
      </c>
      <c r="M24" s="75"/>
      <c r="N24" s="73"/>
      <c r="O24" s="73"/>
      <c r="P24" s="202" t="str">
        <f t="shared" si="2"/>
        <v/>
      </c>
      <c r="Q24" s="68">
        <f t="shared" si="3"/>
        <v>0</v>
      </c>
      <c r="R24" s="13" t="str">
        <f t="shared" si="11"/>
        <v xml:space="preserve"> </v>
      </c>
      <c r="S24" s="433"/>
      <c r="T24" s="434"/>
      <c r="U24" s="36"/>
      <c r="V24" s="196">
        <f t="shared" si="5"/>
        <v>0</v>
      </c>
      <c r="W24" s="178"/>
      <c r="X24" s="167"/>
      <c r="Y24" s="197">
        <f t="shared" si="6"/>
        <v>0</v>
      </c>
      <c r="Z24" s="196">
        <f t="shared" si="7"/>
        <v>0</v>
      </c>
      <c r="AA24" s="178"/>
      <c r="AB24" s="167"/>
      <c r="AC24" s="199">
        <f t="shared" si="8"/>
        <v>0</v>
      </c>
      <c r="AD24" s="200">
        <f t="shared" si="9"/>
        <v>0</v>
      </c>
      <c r="AE24" s="388"/>
      <c r="AF24" s="388"/>
      <c r="AG24" s="388"/>
    </row>
    <row r="25" spans="1:33" x14ac:dyDescent="0.3">
      <c r="A25" s="71"/>
      <c r="B25" s="67" t="str">
        <f>IF(A25="","",(VLOOKUP(A25,'II.Distribution of grant'!$A$6:$E$45,2,FALSE)))</f>
        <v/>
      </c>
      <c r="C25" s="67" t="str">
        <f>IF(A25="","",(VLOOKUP(A25,'II.Distribution of grant'!$A$6:$E$45,4,FALSE)))</f>
        <v/>
      </c>
      <c r="D25" s="11" t="str">
        <f>IF(C25=""," ",VLOOKUP(C25,'Ceiling - Project impl.'!$A$1:$F$202,2,FALSE))</f>
        <v xml:space="preserve"> </v>
      </c>
      <c r="E25" s="6"/>
      <c r="F25" s="6"/>
      <c r="G25" s="6"/>
      <c r="H25" s="6"/>
      <c r="I25" s="74"/>
      <c r="J25" s="75"/>
      <c r="K25" s="68">
        <f t="shared" si="0"/>
        <v>0</v>
      </c>
      <c r="L25" s="13">
        <f t="shared" si="10"/>
        <v>0</v>
      </c>
      <c r="M25" s="75"/>
      <c r="N25" s="73"/>
      <c r="O25" s="73"/>
      <c r="P25" s="202" t="str">
        <f t="shared" si="2"/>
        <v/>
      </c>
      <c r="Q25" s="68">
        <f t="shared" si="3"/>
        <v>0</v>
      </c>
      <c r="R25" s="13" t="str">
        <f t="shared" si="11"/>
        <v xml:space="preserve"> </v>
      </c>
      <c r="S25" s="433"/>
      <c r="T25" s="434"/>
      <c r="U25" s="36"/>
      <c r="V25" s="196">
        <f t="shared" si="5"/>
        <v>0</v>
      </c>
      <c r="W25" s="178"/>
      <c r="X25" s="167"/>
      <c r="Y25" s="197">
        <f t="shared" si="6"/>
        <v>0</v>
      </c>
      <c r="Z25" s="196">
        <f t="shared" si="7"/>
        <v>0</v>
      </c>
      <c r="AA25" s="178"/>
      <c r="AB25" s="167"/>
      <c r="AC25" s="199">
        <f t="shared" si="8"/>
        <v>0</v>
      </c>
      <c r="AD25" s="200">
        <f t="shared" si="9"/>
        <v>0</v>
      </c>
      <c r="AE25" s="388"/>
      <c r="AF25" s="388"/>
      <c r="AG25" s="388"/>
    </row>
    <row r="26" spans="1:33" x14ac:dyDescent="0.3">
      <c r="A26" s="71"/>
      <c r="B26" s="67" t="str">
        <f>IF(A26="","",(VLOOKUP(A26,'II.Distribution of grant'!$A$6:$E$45,2,FALSE)))</f>
        <v/>
      </c>
      <c r="C26" s="67" t="str">
        <f>IF(A26="","",(VLOOKUP(A26,'II.Distribution of grant'!$A$6:$E$45,4,FALSE)))</f>
        <v/>
      </c>
      <c r="D26" s="11" t="str">
        <f>IF(C26=""," ",VLOOKUP(C26,'Ceiling - Project impl.'!$A$1:$F$202,2,FALSE))</f>
        <v xml:space="preserve"> </v>
      </c>
      <c r="E26" s="6"/>
      <c r="F26" s="6"/>
      <c r="G26" s="6"/>
      <c r="H26" s="6"/>
      <c r="I26" s="74"/>
      <c r="J26" s="75"/>
      <c r="K26" s="68">
        <f t="shared" si="0"/>
        <v>0</v>
      </c>
      <c r="L26" s="13">
        <f t="shared" si="10"/>
        <v>0</v>
      </c>
      <c r="M26" s="75"/>
      <c r="N26" s="73"/>
      <c r="O26" s="73"/>
      <c r="P26" s="202" t="str">
        <f t="shared" si="2"/>
        <v/>
      </c>
      <c r="Q26" s="68">
        <f t="shared" si="3"/>
        <v>0</v>
      </c>
      <c r="R26" s="13" t="str">
        <f t="shared" si="11"/>
        <v xml:space="preserve"> </v>
      </c>
      <c r="S26" s="433"/>
      <c r="T26" s="434"/>
      <c r="U26" s="36"/>
      <c r="V26" s="196">
        <f t="shared" si="5"/>
        <v>0</v>
      </c>
      <c r="W26" s="178"/>
      <c r="X26" s="167"/>
      <c r="Y26" s="197">
        <f t="shared" si="6"/>
        <v>0</v>
      </c>
      <c r="Z26" s="196">
        <f t="shared" si="7"/>
        <v>0</v>
      </c>
      <c r="AA26" s="178"/>
      <c r="AB26" s="167"/>
      <c r="AC26" s="199">
        <f t="shared" si="8"/>
        <v>0</v>
      </c>
      <c r="AD26" s="200">
        <f t="shared" si="9"/>
        <v>0</v>
      </c>
      <c r="AE26" s="388"/>
      <c r="AF26" s="388"/>
      <c r="AG26" s="388"/>
    </row>
    <row r="27" spans="1:33" x14ac:dyDescent="0.3">
      <c r="A27" s="71"/>
      <c r="B27" s="67" t="str">
        <f>IF(A27="","",(VLOOKUP(A27,'II.Distribution of grant'!$A$6:$E$45,2,FALSE)))</f>
        <v/>
      </c>
      <c r="C27" s="67" t="str">
        <f>IF(A27="","",(VLOOKUP(A27,'II.Distribution of grant'!$A$6:$E$45,4,FALSE)))</f>
        <v/>
      </c>
      <c r="D27" s="11" t="str">
        <f>IF(C27=""," ",VLOOKUP(C27,'Ceiling - Project impl.'!$A$1:$F$202,2,FALSE))</f>
        <v xml:space="preserve"> </v>
      </c>
      <c r="E27" s="6"/>
      <c r="F27" s="6"/>
      <c r="G27" s="6"/>
      <c r="H27" s="6"/>
      <c r="I27" s="74"/>
      <c r="J27" s="75"/>
      <c r="K27" s="68">
        <f t="shared" si="0"/>
        <v>0</v>
      </c>
      <c r="L27" s="13">
        <f t="shared" si="10"/>
        <v>0</v>
      </c>
      <c r="M27" s="75"/>
      <c r="N27" s="73"/>
      <c r="O27" s="73"/>
      <c r="P27" s="202" t="str">
        <f t="shared" si="2"/>
        <v/>
      </c>
      <c r="Q27" s="68">
        <f t="shared" si="3"/>
        <v>0</v>
      </c>
      <c r="R27" s="13" t="str">
        <f t="shared" si="11"/>
        <v xml:space="preserve"> </v>
      </c>
      <c r="S27" s="433"/>
      <c r="T27" s="434"/>
      <c r="U27" s="36"/>
      <c r="V27" s="196">
        <f t="shared" si="5"/>
        <v>0</v>
      </c>
      <c r="W27" s="178"/>
      <c r="X27" s="167"/>
      <c r="Y27" s="197">
        <f t="shared" si="6"/>
        <v>0</v>
      </c>
      <c r="Z27" s="196">
        <f t="shared" si="7"/>
        <v>0</v>
      </c>
      <c r="AA27" s="178"/>
      <c r="AB27" s="167"/>
      <c r="AC27" s="199">
        <f t="shared" si="8"/>
        <v>0</v>
      </c>
      <c r="AD27" s="200">
        <f t="shared" si="9"/>
        <v>0</v>
      </c>
      <c r="AE27" s="388"/>
      <c r="AF27" s="388"/>
      <c r="AG27" s="388"/>
    </row>
    <row r="28" spans="1:33" x14ac:dyDescent="0.3">
      <c r="A28" s="71"/>
      <c r="B28" s="67" t="str">
        <f>IF(A28="","",(VLOOKUP(A28,'II.Distribution of grant'!$A$6:$E$45,2,FALSE)))</f>
        <v/>
      </c>
      <c r="C28" s="67" t="str">
        <f>IF(A28="","",(VLOOKUP(A28,'II.Distribution of grant'!$A$6:$E$45,4,FALSE)))</f>
        <v/>
      </c>
      <c r="D28" s="11" t="str">
        <f>IF(C28=""," ",VLOOKUP(C28,'Ceiling - Project impl.'!$A$1:$F$202,2,FALSE))</f>
        <v xml:space="preserve"> </v>
      </c>
      <c r="E28" s="6"/>
      <c r="F28" s="6"/>
      <c r="G28" s="6"/>
      <c r="H28" s="6"/>
      <c r="I28" s="74"/>
      <c r="J28" s="75"/>
      <c r="K28" s="68">
        <f t="shared" si="0"/>
        <v>0</v>
      </c>
      <c r="L28" s="13">
        <f t="shared" si="10"/>
        <v>0</v>
      </c>
      <c r="M28" s="75"/>
      <c r="N28" s="73"/>
      <c r="O28" s="73"/>
      <c r="P28" s="202" t="str">
        <f t="shared" si="2"/>
        <v/>
      </c>
      <c r="Q28" s="68">
        <f t="shared" si="3"/>
        <v>0</v>
      </c>
      <c r="R28" s="13" t="str">
        <f t="shared" si="11"/>
        <v xml:space="preserve"> </v>
      </c>
      <c r="S28" s="433"/>
      <c r="T28" s="434"/>
      <c r="U28" s="36"/>
      <c r="V28" s="196">
        <f t="shared" si="5"/>
        <v>0</v>
      </c>
      <c r="W28" s="178"/>
      <c r="X28" s="167"/>
      <c r="Y28" s="197">
        <f t="shared" si="6"/>
        <v>0</v>
      </c>
      <c r="Z28" s="196">
        <f t="shared" si="7"/>
        <v>0</v>
      </c>
      <c r="AA28" s="178"/>
      <c r="AB28" s="167"/>
      <c r="AC28" s="199">
        <f t="shared" si="8"/>
        <v>0</v>
      </c>
      <c r="AD28" s="200">
        <f t="shared" si="9"/>
        <v>0</v>
      </c>
      <c r="AE28" s="388"/>
      <c r="AF28" s="388"/>
      <c r="AG28" s="388"/>
    </row>
    <row r="29" spans="1:33" x14ac:dyDescent="0.3">
      <c r="A29" s="71"/>
      <c r="B29" s="67" t="str">
        <f>IF(A29="","",(VLOOKUP(A29,'II.Distribution of grant'!$A$6:$E$45,2,FALSE)))</f>
        <v/>
      </c>
      <c r="C29" s="67" t="str">
        <f>IF(A29="","",(VLOOKUP(A29,'II.Distribution of grant'!$A$6:$E$45,4,FALSE)))</f>
        <v/>
      </c>
      <c r="D29" s="11" t="str">
        <f>IF(C29=""," ",VLOOKUP(C29,'Ceiling - Project impl.'!$A$1:$F$202,2,FALSE))</f>
        <v xml:space="preserve"> </v>
      </c>
      <c r="E29" s="6"/>
      <c r="F29" s="6"/>
      <c r="G29" s="6"/>
      <c r="H29" s="6"/>
      <c r="I29" s="74"/>
      <c r="J29" s="75"/>
      <c r="K29" s="68">
        <f t="shared" si="0"/>
        <v>0</v>
      </c>
      <c r="L29" s="13">
        <f t="shared" si="10"/>
        <v>0</v>
      </c>
      <c r="M29" s="75"/>
      <c r="N29" s="73"/>
      <c r="O29" s="73"/>
      <c r="P29" s="202" t="str">
        <f t="shared" si="2"/>
        <v/>
      </c>
      <c r="Q29" s="68">
        <f t="shared" si="3"/>
        <v>0</v>
      </c>
      <c r="R29" s="13" t="str">
        <f t="shared" si="11"/>
        <v xml:space="preserve"> </v>
      </c>
      <c r="S29" s="433"/>
      <c r="T29" s="434"/>
      <c r="U29" s="36"/>
      <c r="V29" s="196">
        <f t="shared" si="5"/>
        <v>0</v>
      </c>
      <c r="W29" s="178"/>
      <c r="X29" s="167"/>
      <c r="Y29" s="197">
        <f t="shared" si="6"/>
        <v>0</v>
      </c>
      <c r="Z29" s="196">
        <f t="shared" si="7"/>
        <v>0</v>
      </c>
      <c r="AA29" s="178"/>
      <c r="AB29" s="167"/>
      <c r="AC29" s="199">
        <f t="shared" si="8"/>
        <v>0</v>
      </c>
      <c r="AD29" s="200">
        <f t="shared" si="9"/>
        <v>0</v>
      </c>
      <c r="AE29" s="388"/>
      <c r="AF29" s="388"/>
      <c r="AG29" s="388"/>
    </row>
    <row r="30" spans="1:33" x14ac:dyDescent="0.3">
      <c r="A30" s="71"/>
      <c r="B30" s="67" t="str">
        <f>IF(A30="","",(VLOOKUP(A30,'II.Distribution of grant'!$A$6:$E$45,2,FALSE)))</f>
        <v/>
      </c>
      <c r="C30" s="67" t="str">
        <f>IF(A30="","",(VLOOKUP(A30,'II.Distribution of grant'!$A$6:$E$45,4,FALSE)))</f>
        <v/>
      </c>
      <c r="D30" s="11" t="str">
        <f>IF(C30=""," ",VLOOKUP(C30,'Ceiling - Project impl.'!$A$1:$F$202,2,FALSE))</f>
        <v xml:space="preserve"> </v>
      </c>
      <c r="E30" s="6"/>
      <c r="F30" s="6"/>
      <c r="G30" s="6"/>
      <c r="H30" s="6"/>
      <c r="I30" s="74"/>
      <c r="J30" s="75"/>
      <c r="K30" s="68">
        <f t="shared" si="0"/>
        <v>0</v>
      </c>
      <c r="L30" s="13">
        <f t="shared" si="10"/>
        <v>0</v>
      </c>
      <c r="M30" s="75"/>
      <c r="N30" s="73"/>
      <c r="O30" s="73"/>
      <c r="P30" s="202" t="str">
        <f t="shared" si="2"/>
        <v/>
      </c>
      <c r="Q30" s="68">
        <f t="shared" si="3"/>
        <v>0</v>
      </c>
      <c r="R30" s="13" t="str">
        <f t="shared" si="11"/>
        <v xml:space="preserve"> </v>
      </c>
      <c r="S30" s="433"/>
      <c r="T30" s="434"/>
      <c r="U30" s="36"/>
      <c r="V30" s="196">
        <f t="shared" si="5"/>
        <v>0</v>
      </c>
      <c r="W30" s="178"/>
      <c r="X30" s="167"/>
      <c r="Y30" s="197">
        <f t="shared" si="6"/>
        <v>0</v>
      </c>
      <c r="Z30" s="196">
        <f t="shared" si="7"/>
        <v>0</v>
      </c>
      <c r="AA30" s="178"/>
      <c r="AB30" s="167"/>
      <c r="AC30" s="199">
        <f t="shared" si="8"/>
        <v>0</v>
      </c>
      <c r="AD30" s="200">
        <f t="shared" si="9"/>
        <v>0</v>
      </c>
      <c r="AE30" s="388"/>
      <c r="AF30" s="388"/>
      <c r="AG30" s="388"/>
    </row>
    <row r="31" spans="1:33" x14ac:dyDescent="0.3">
      <c r="A31" s="71"/>
      <c r="B31" s="67" t="str">
        <f>IF(A31="","",(VLOOKUP(A31,'II.Distribution of grant'!$A$6:$E$45,2,FALSE)))</f>
        <v/>
      </c>
      <c r="C31" s="67" t="str">
        <f>IF(A31="","",(VLOOKUP(A31,'II.Distribution of grant'!$A$6:$E$45,4,FALSE)))</f>
        <v/>
      </c>
      <c r="D31" s="11" t="str">
        <f>IF(C31=""," ",VLOOKUP(C31,'Ceiling - Project impl.'!$A$1:$F$202,2,FALSE))</f>
        <v xml:space="preserve"> </v>
      </c>
      <c r="E31" s="6"/>
      <c r="F31" s="6"/>
      <c r="G31" s="6"/>
      <c r="H31" s="6"/>
      <c r="I31" s="74"/>
      <c r="J31" s="75"/>
      <c r="K31" s="68">
        <f t="shared" si="0"/>
        <v>0</v>
      </c>
      <c r="L31" s="13">
        <f t="shared" si="10"/>
        <v>0</v>
      </c>
      <c r="M31" s="75"/>
      <c r="N31" s="73"/>
      <c r="O31" s="73"/>
      <c r="P31" s="202" t="str">
        <f t="shared" si="2"/>
        <v/>
      </c>
      <c r="Q31" s="68">
        <f t="shared" si="3"/>
        <v>0</v>
      </c>
      <c r="R31" s="13" t="str">
        <f t="shared" si="11"/>
        <v xml:space="preserve"> </v>
      </c>
      <c r="S31" s="433"/>
      <c r="T31" s="434"/>
      <c r="U31" s="36"/>
      <c r="V31" s="196">
        <f t="shared" si="5"/>
        <v>0</v>
      </c>
      <c r="W31" s="178"/>
      <c r="X31" s="167"/>
      <c r="Y31" s="197">
        <f t="shared" si="6"/>
        <v>0</v>
      </c>
      <c r="Z31" s="196">
        <f t="shared" si="7"/>
        <v>0</v>
      </c>
      <c r="AA31" s="178"/>
      <c r="AB31" s="167"/>
      <c r="AC31" s="199">
        <f t="shared" si="8"/>
        <v>0</v>
      </c>
      <c r="AD31" s="200">
        <f t="shared" si="9"/>
        <v>0</v>
      </c>
      <c r="AE31" s="388"/>
      <c r="AF31" s="388"/>
      <c r="AG31" s="388"/>
    </row>
    <row r="32" spans="1:33" x14ac:dyDescent="0.3">
      <c r="A32" s="71"/>
      <c r="B32" s="67" t="str">
        <f>IF(A32="","",(VLOOKUP(A32,'II.Distribution of grant'!$A$6:$E$45,2,FALSE)))</f>
        <v/>
      </c>
      <c r="C32" s="67" t="str">
        <f>IF(A32="","",(VLOOKUP(A32,'II.Distribution of grant'!$A$6:$E$45,4,FALSE)))</f>
        <v/>
      </c>
      <c r="D32" s="11" t="str">
        <f>IF(C32=""," ",VLOOKUP(C32,'Ceiling - Project impl.'!$A$1:$F$202,2,FALSE))</f>
        <v xml:space="preserve"> </v>
      </c>
      <c r="E32" s="6"/>
      <c r="F32" s="6"/>
      <c r="G32" s="6"/>
      <c r="H32" s="6"/>
      <c r="I32" s="74"/>
      <c r="J32" s="75"/>
      <c r="K32" s="68">
        <f t="shared" si="0"/>
        <v>0</v>
      </c>
      <c r="L32" s="13">
        <f t="shared" si="10"/>
        <v>0</v>
      </c>
      <c r="M32" s="75"/>
      <c r="N32" s="73"/>
      <c r="O32" s="73"/>
      <c r="P32" s="202" t="str">
        <f t="shared" si="2"/>
        <v/>
      </c>
      <c r="Q32" s="68">
        <f t="shared" si="3"/>
        <v>0</v>
      </c>
      <c r="R32" s="13" t="str">
        <f t="shared" si="11"/>
        <v xml:space="preserve"> </v>
      </c>
      <c r="S32" s="433"/>
      <c r="T32" s="434"/>
      <c r="U32" s="36"/>
      <c r="V32" s="196">
        <f t="shared" si="5"/>
        <v>0</v>
      </c>
      <c r="W32" s="178"/>
      <c r="X32" s="167"/>
      <c r="Y32" s="197">
        <f t="shared" si="6"/>
        <v>0</v>
      </c>
      <c r="Z32" s="196">
        <f t="shared" si="7"/>
        <v>0</v>
      </c>
      <c r="AA32" s="178"/>
      <c r="AB32" s="167"/>
      <c r="AC32" s="199">
        <f t="shared" si="8"/>
        <v>0</v>
      </c>
      <c r="AD32" s="200">
        <f t="shared" si="9"/>
        <v>0</v>
      </c>
      <c r="AE32" s="388"/>
      <c r="AF32" s="388"/>
      <c r="AG32" s="388"/>
    </row>
    <row r="33" spans="1:33" x14ac:dyDescent="0.3">
      <c r="A33" s="71"/>
      <c r="B33" s="67" t="str">
        <f>IF(A33="","",(VLOOKUP(A33,'II.Distribution of grant'!$A$6:$E$45,2,FALSE)))</f>
        <v/>
      </c>
      <c r="C33" s="67" t="str">
        <f>IF(A33="","",(VLOOKUP(A33,'II.Distribution of grant'!$A$6:$E$45,4,FALSE)))</f>
        <v/>
      </c>
      <c r="D33" s="11" t="str">
        <f>IF(C33=""," ",VLOOKUP(C33,'Ceiling - Project impl.'!$A$1:$F$202,2,FALSE))</f>
        <v xml:space="preserve"> </v>
      </c>
      <c r="E33" s="6"/>
      <c r="F33" s="6"/>
      <c r="G33" s="6"/>
      <c r="H33" s="6"/>
      <c r="I33" s="74"/>
      <c r="J33" s="75"/>
      <c r="K33" s="68">
        <f t="shared" si="0"/>
        <v>0</v>
      </c>
      <c r="L33" s="13">
        <f t="shared" si="10"/>
        <v>0</v>
      </c>
      <c r="M33" s="75"/>
      <c r="N33" s="73"/>
      <c r="O33" s="73"/>
      <c r="P33" s="202" t="str">
        <f t="shared" si="2"/>
        <v/>
      </c>
      <c r="Q33" s="68">
        <f t="shared" si="3"/>
        <v>0</v>
      </c>
      <c r="R33" s="13" t="str">
        <f t="shared" si="11"/>
        <v xml:space="preserve"> </v>
      </c>
      <c r="S33" s="433"/>
      <c r="T33" s="434"/>
      <c r="U33" s="36"/>
      <c r="V33" s="196">
        <f t="shared" si="5"/>
        <v>0</v>
      </c>
      <c r="W33" s="178"/>
      <c r="X33" s="167"/>
      <c r="Y33" s="197">
        <f t="shared" si="6"/>
        <v>0</v>
      </c>
      <c r="Z33" s="196">
        <f t="shared" si="7"/>
        <v>0</v>
      </c>
      <c r="AA33" s="178"/>
      <c r="AB33" s="167"/>
      <c r="AC33" s="199">
        <f t="shared" si="8"/>
        <v>0</v>
      </c>
      <c r="AD33" s="200">
        <f t="shared" si="9"/>
        <v>0</v>
      </c>
      <c r="AE33" s="388"/>
      <c r="AF33" s="388"/>
      <c r="AG33" s="388"/>
    </row>
    <row r="34" spans="1:33" x14ac:dyDescent="0.3">
      <c r="A34" s="71"/>
      <c r="B34" s="67" t="str">
        <f>IF(A34="","",(VLOOKUP(A34,'II.Distribution of grant'!$A$6:$E$45,2,FALSE)))</f>
        <v/>
      </c>
      <c r="C34" s="67" t="str">
        <f>IF(A34="","",(VLOOKUP(A34,'II.Distribution of grant'!$A$6:$E$45,4,FALSE)))</f>
        <v/>
      </c>
      <c r="D34" s="11" t="str">
        <f>IF(C34=""," ",VLOOKUP(C34,'Ceiling - Project impl.'!$A$1:$F$202,2,FALSE))</f>
        <v xml:space="preserve"> </v>
      </c>
      <c r="E34" s="6"/>
      <c r="F34" s="6"/>
      <c r="G34" s="6"/>
      <c r="H34" s="6"/>
      <c r="I34" s="74"/>
      <c r="J34" s="75"/>
      <c r="K34" s="68">
        <f t="shared" si="0"/>
        <v>0</v>
      </c>
      <c r="L34" s="13">
        <f t="shared" si="10"/>
        <v>0</v>
      </c>
      <c r="M34" s="75"/>
      <c r="N34" s="73"/>
      <c r="O34" s="73"/>
      <c r="P34" s="202" t="str">
        <f t="shared" si="2"/>
        <v/>
      </c>
      <c r="Q34" s="68">
        <f t="shared" si="3"/>
        <v>0</v>
      </c>
      <c r="R34" s="13" t="str">
        <f t="shared" si="11"/>
        <v xml:space="preserve"> </v>
      </c>
      <c r="S34" s="433"/>
      <c r="T34" s="434"/>
      <c r="U34" s="36"/>
      <c r="V34" s="196">
        <f t="shared" si="5"/>
        <v>0</v>
      </c>
      <c r="W34" s="178"/>
      <c r="X34" s="167"/>
      <c r="Y34" s="197">
        <f t="shared" si="6"/>
        <v>0</v>
      </c>
      <c r="Z34" s="196">
        <f t="shared" si="7"/>
        <v>0</v>
      </c>
      <c r="AA34" s="178"/>
      <c r="AB34" s="167"/>
      <c r="AC34" s="199">
        <f t="shared" si="8"/>
        <v>0</v>
      </c>
      <c r="AD34" s="200">
        <f t="shared" si="9"/>
        <v>0</v>
      </c>
      <c r="AE34" s="388"/>
      <c r="AF34" s="388"/>
      <c r="AG34" s="388"/>
    </row>
    <row r="35" spans="1:33" x14ac:dyDescent="0.3">
      <c r="A35" s="71"/>
      <c r="B35" s="67" t="str">
        <f>IF(A35="","",(VLOOKUP(A35,'II.Distribution of grant'!$A$6:$E$45,2,FALSE)))</f>
        <v/>
      </c>
      <c r="C35" s="67" t="str">
        <f>IF(A35="","",(VLOOKUP(A35,'II.Distribution of grant'!$A$6:$E$45,4,FALSE)))</f>
        <v/>
      </c>
      <c r="D35" s="11" t="str">
        <f>IF(C35=""," ",VLOOKUP(C35,'Ceiling - Project impl.'!$A$1:$F$202,2,FALSE))</f>
        <v xml:space="preserve"> </v>
      </c>
      <c r="E35" s="6"/>
      <c r="F35" s="6"/>
      <c r="G35" s="6"/>
      <c r="H35" s="6"/>
      <c r="I35" s="74"/>
      <c r="J35" s="75"/>
      <c r="K35" s="68">
        <f t="shared" si="0"/>
        <v>0</v>
      </c>
      <c r="L35" s="13">
        <f t="shared" si="10"/>
        <v>0</v>
      </c>
      <c r="M35" s="75"/>
      <c r="N35" s="73"/>
      <c r="O35" s="73"/>
      <c r="P35" s="202" t="str">
        <f t="shared" si="2"/>
        <v/>
      </c>
      <c r="Q35" s="68">
        <f t="shared" si="3"/>
        <v>0</v>
      </c>
      <c r="R35" s="13" t="str">
        <f t="shared" si="11"/>
        <v xml:space="preserve"> </v>
      </c>
      <c r="S35" s="433"/>
      <c r="T35" s="434"/>
      <c r="U35" s="36"/>
      <c r="V35" s="196">
        <f t="shared" si="5"/>
        <v>0</v>
      </c>
      <c r="W35" s="178"/>
      <c r="X35" s="167"/>
      <c r="Y35" s="197">
        <f t="shared" si="6"/>
        <v>0</v>
      </c>
      <c r="Z35" s="196">
        <f t="shared" si="7"/>
        <v>0</v>
      </c>
      <c r="AA35" s="178"/>
      <c r="AB35" s="167"/>
      <c r="AC35" s="199">
        <f t="shared" si="8"/>
        <v>0</v>
      </c>
      <c r="AD35" s="200">
        <f t="shared" si="9"/>
        <v>0</v>
      </c>
      <c r="AE35" s="388"/>
      <c r="AF35" s="388"/>
      <c r="AG35" s="388"/>
    </row>
    <row r="36" spans="1:33" x14ac:dyDescent="0.3">
      <c r="A36" s="71"/>
      <c r="B36" s="67" t="str">
        <f>IF(A36="","",(VLOOKUP(A36,'II.Distribution of grant'!$A$6:$E$45,2,FALSE)))</f>
        <v/>
      </c>
      <c r="C36" s="67" t="str">
        <f>IF(A36="","",(VLOOKUP(A36,'II.Distribution of grant'!$A$6:$E$45,4,FALSE)))</f>
        <v/>
      </c>
      <c r="D36" s="11" t="str">
        <f>IF(C36=""," ",VLOOKUP(C36,'Ceiling - Project impl.'!$A$1:$F$202,2,FALSE))</f>
        <v xml:space="preserve"> </v>
      </c>
      <c r="E36" s="6"/>
      <c r="F36" s="6"/>
      <c r="G36" s="6"/>
      <c r="H36" s="6"/>
      <c r="I36" s="74"/>
      <c r="J36" s="75"/>
      <c r="K36" s="68">
        <f t="shared" si="0"/>
        <v>0</v>
      </c>
      <c r="L36" s="13">
        <f t="shared" si="10"/>
        <v>0</v>
      </c>
      <c r="M36" s="75"/>
      <c r="N36" s="73"/>
      <c r="O36" s="73"/>
      <c r="P36" s="202" t="str">
        <f t="shared" si="2"/>
        <v/>
      </c>
      <c r="Q36" s="68">
        <f t="shared" si="3"/>
        <v>0</v>
      </c>
      <c r="R36" s="13" t="str">
        <f t="shared" si="11"/>
        <v xml:space="preserve"> </v>
      </c>
      <c r="S36" s="433"/>
      <c r="T36" s="434"/>
      <c r="U36" s="36"/>
      <c r="V36" s="196">
        <f t="shared" si="5"/>
        <v>0</v>
      </c>
      <c r="W36" s="178"/>
      <c r="X36" s="167"/>
      <c r="Y36" s="197">
        <f t="shared" si="6"/>
        <v>0</v>
      </c>
      <c r="Z36" s="196">
        <f t="shared" si="7"/>
        <v>0</v>
      </c>
      <c r="AA36" s="178"/>
      <c r="AB36" s="167"/>
      <c r="AC36" s="199">
        <f t="shared" si="8"/>
        <v>0</v>
      </c>
      <c r="AD36" s="200">
        <f t="shared" si="9"/>
        <v>0</v>
      </c>
      <c r="AE36" s="388"/>
      <c r="AF36" s="388"/>
      <c r="AG36" s="388"/>
    </row>
    <row r="37" spans="1:33" x14ac:dyDescent="0.3">
      <c r="A37" s="71"/>
      <c r="B37" s="67" t="str">
        <f>IF(A37="","",(VLOOKUP(A37,'II.Distribution of grant'!$A$6:$E$45,2,FALSE)))</f>
        <v/>
      </c>
      <c r="C37" s="67" t="str">
        <f>IF(A37="","",(VLOOKUP(A37,'II.Distribution of grant'!$A$6:$E$45,4,FALSE)))</f>
        <v/>
      </c>
      <c r="D37" s="11" t="str">
        <f>IF(C37=""," ",VLOOKUP(C37,'Ceiling - Project impl.'!$A$1:$F$202,2,FALSE))</f>
        <v xml:space="preserve"> </v>
      </c>
      <c r="E37" s="6"/>
      <c r="F37" s="6"/>
      <c r="G37" s="6"/>
      <c r="H37" s="6"/>
      <c r="I37" s="74"/>
      <c r="J37" s="75"/>
      <c r="K37" s="68">
        <f t="shared" si="0"/>
        <v>0</v>
      </c>
      <c r="L37" s="13">
        <f t="shared" si="10"/>
        <v>0</v>
      </c>
      <c r="M37" s="75"/>
      <c r="N37" s="73"/>
      <c r="O37" s="73"/>
      <c r="P37" s="202" t="str">
        <f t="shared" si="2"/>
        <v/>
      </c>
      <c r="Q37" s="68">
        <f t="shared" si="3"/>
        <v>0</v>
      </c>
      <c r="R37" s="13" t="str">
        <f t="shared" si="11"/>
        <v xml:space="preserve"> </v>
      </c>
      <c r="S37" s="433"/>
      <c r="T37" s="434"/>
      <c r="U37" s="36"/>
      <c r="V37" s="196">
        <f t="shared" si="5"/>
        <v>0</v>
      </c>
      <c r="W37" s="178"/>
      <c r="X37" s="167"/>
      <c r="Y37" s="197">
        <f t="shared" si="6"/>
        <v>0</v>
      </c>
      <c r="Z37" s="196">
        <f t="shared" si="7"/>
        <v>0</v>
      </c>
      <c r="AA37" s="178"/>
      <c r="AB37" s="167"/>
      <c r="AC37" s="199">
        <f t="shared" si="8"/>
        <v>0</v>
      </c>
      <c r="AD37" s="200">
        <f t="shared" si="9"/>
        <v>0</v>
      </c>
      <c r="AE37" s="388"/>
      <c r="AF37" s="388"/>
      <c r="AG37" s="388"/>
    </row>
    <row r="38" spans="1:33" x14ac:dyDescent="0.3">
      <c r="A38" s="71"/>
      <c r="B38" s="67" t="str">
        <f>IF(A38="","",(VLOOKUP(A38,'II.Distribution of grant'!$A$6:$E$45,2,FALSE)))</f>
        <v/>
      </c>
      <c r="C38" s="67" t="str">
        <f>IF(A38="","",(VLOOKUP(A38,'II.Distribution of grant'!$A$6:$E$45,4,FALSE)))</f>
        <v/>
      </c>
      <c r="D38" s="11" t="str">
        <f>IF(C38=""," ",VLOOKUP(C38,'Ceiling - Project impl.'!$A$1:$F$202,2,FALSE))</f>
        <v xml:space="preserve"> </v>
      </c>
      <c r="E38" s="6"/>
      <c r="F38" s="6"/>
      <c r="G38" s="6"/>
      <c r="H38" s="6"/>
      <c r="I38" s="74"/>
      <c r="J38" s="75"/>
      <c r="K38" s="68">
        <f t="shared" si="0"/>
        <v>0</v>
      </c>
      <c r="L38" s="13">
        <f t="shared" si="10"/>
        <v>0</v>
      </c>
      <c r="M38" s="75"/>
      <c r="N38" s="73"/>
      <c r="O38" s="73"/>
      <c r="P38" s="202" t="str">
        <f t="shared" si="2"/>
        <v/>
      </c>
      <c r="Q38" s="68">
        <f t="shared" si="3"/>
        <v>0</v>
      </c>
      <c r="R38" s="13" t="str">
        <f t="shared" si="11"/>
        <v xml:space="preserve"> </v>
      </c>
      <c r="S38" s="433"/>
      <c r="T38" s="434"/>
      <c r="U38" s="36"/>
      <c r="V38" s="196">
        <f t="shared" si="5"/>
        <v>0</v>
      </c>
      <c r="W38" s="178"/>
      <c r="X38" s="167"/>
      <c r="Y38" s="197">
        <f t="shared" si="6"/>
        <v>0</v>
      </c>
      <c r="Z38" s="196">
        <f t="shared" si="7"/>
        <v>0</v>
      </c>
      <c r="AA38" s="178"/>
      <c r="AB38" s="167"/>
      <c r="AC38" s="199">
        <f t="shared" si="8"/>
        <v>0</v>
      </c>
      <c r="AD38" s="200">
        <f t="shared" si="9"/>
        <v>0</v>
      </c>
      <c r="AE38" s="388"/>
      <c r="AF38" s="388"/>
      <c r="AG38" s="388"/>
    </row>
    <row r="39" spans="1:33" x14ac:dyDescent="0.3">
      <c r="A39" s="71"/>
      <c r="B39" s="67" t="str">
        <f>IF(A39="","",(VLOOKUP(A39,'II.Distribution of grant'!$A$6:$E$45,2,FALSE)))</f>
        <v/>
      </c>
      <c r="C39" s="67" t="str">
        <f>IF(A39="","",(VLOOKUP(A39,'II.Distribution of grant'!$A$6:$E$45,4,FALSE)))</f>
        <v/>
      </c>
      <c r="D39" s="11" t="str">
        <f>IF(C39=""," ",VLOOKUP(C39,'Ceiling - Project impl.'!$A$1:$F$202,2,FALSE))</f>
        <v xml:space="preserve"> </v>
      </c>
      <c r="E39" s="6"/>
      <c r="F39" s="6"/>
      <c r="G39" s="6"/>
      <c r="H39" s="6"/>
      <c r="I39" s="74"/>
      <c r="J39" s="75"/>
      <c r="K39" s="68">
        <f t="shared" si="0"/>
        <v>0</v>
      </c>
      <c r="L39" s="13">
        <f t="shared" si="10"/>
        <v>0</v>
      </c>
      <c r="M39" s="75"/>
      <c r="N39" s="73"/>
      <c r="O39" s="73"/>
      <c r="P39" s="202" t="str">
        <f t="shared" si="2"/>
        <v/>
      </c>
      <c r="Q39" s="68">
        <f t="shared" si="3"/>
        <v>0</v>
      </c>
      <c r="R39" s="13" t="str">
        <f t="shared" si="11"/>
        <v xml:space="preserve"> </v>
      </c>
      <c r="S39" s="433"/>
      <c r="T39" s="434"/>
      <c r="U39" s="36"/>
      <c r="V39" s="196">
        <f t="shared" si="5"/>
        <v>0</v>
      </c>
      <c r="W39" s="178"/>
      <c r="X39" s="167"/>
      <c r="Y39" s="197">
        <f t="shared" si="6"/>
        <v>0</v>
      </c>
      <c r="Z39" s="196">
        <f t="shared" si="7"/>
        <v>0</v>
      </c>
      <c r="AA39" s="178"/>
      <c r="AB39" s="167"/>
      <c r="AC39" s="199">
        <f t="shared" si="8"/>
        <v>0</v>
      </c>
      <c r="AD39" s="200">
        <f t="shared" si="9"/>
        <v>0</v>
      </c>
      <c r="AE39" s="388"/>
      <c r="AF39" s="388"/>
      <c r="AG39" s="388"/>
    </row>
    <row r="40" spans="1:33" x14ac:dyDescent="0.3">
      <c r="A40" s="71"/>
      <c r="B40" s="67" t="str">
        <f>IF(A40="","",(VLOOKUP(A40,'II.Distribution of grant'!$A$6:$E$45,2,FALSE)))</f>
        <v/>
      </c>
      <c r="C40" s="67" t="str">
        <f>IF(A40="","",(VLOOKUP(A40,'II.Distribution of grant'!$A$6:$E$45,4,FALSE)))</f>
        <v/>
      </c>
      <c r="D40" s="11" t="str">
        <f>IF(C40=""," ",VLOOKUP(C40,'Ceiling - Project impl.'!$A$1:$F$202,2,FALSE))</f>
        <v xml:space="preserve"> </v>
      </c>
      <c r="E40" s="6"/>
      <c r="F40" s="6"/>
      <c r="G40" s="6"/>
      <c r="H40" s="6"/>
      <c r="I40" s="74"/>
      <c r="J40" s="75"/>
      <c r="K40" s="68">
        <f t="shared" si="0"/>
        <v>0</v>
      </c>
      <c r="L40" s="13">
        <f t="shared" si="10"/>
        <v>0</v>
      </c>
      <c r="M40" s="75"/>
      <c r="N40" s="73"/>
      <c r="O40" s="73"/>
      <c r="P40" s="202" t="str">
        <f t="shared" si="2"/>
        <v/>
      </c>
      <c r="Q40" s="68">
        <f t="shared" si="3"/>
        <v>0</v>
      </c>
      <c r="R40" s="13" t="str">
        <f t="shared" si="11"/>
        <v xml:space="preserve"> </v>
      </c>
      <c r="S40" s="433"/>
      <c r="T40" s="434"/>
      <c r="U40" s="36"/>
      <c r="V40" s="196">
        <f t="shared" si="5"/>
        <v>0</v>
      </c>
      <c r="W40" s="178"/>
      <c r="X40" s="167"/>
      <c r="Y40" s="197">
        <f t="shared" si="6"/>
        <v>0</v>
      </c>
      <c r="Z40" s="196">
        <f t="shared" si="7"/>
        <v>0</v>
      </c>
      <c r="AA40" s="178"/>
      <c r="AB40" s="167"/>
      <c r="AC40" s="199">
        <f t="shared" si="8"/>
        <v>0</v>
      </c>
      <c r="AD40" s="200">
        <f t="shared" si="9"/>
        <v>0</v>
      </c>
      <c r="AE40" s="388"/>
      <c r="AF40" s="388"/>
      <c r="AG40" s="388"/>
    </row>
    <row r="41" spans="1:33" x14ac:dyDescent="0.3">
      <c r="A41" s="71"/>
      <c r="B41" s="67" t="str">
        <f>IF(A41="","",(VLOOKUP(A41,'II.Distribution of grant'!$A$6:$E$45,2,FALSE)))</f>
        <v/>
      </c>
      <c r="C41" s="67" t="str">
        <f>IF(A41="","",(VLOOKUP(A41,'II.Distribution of grant'!$A$6:$E$45,4,FALSE)))</f>
        <v/>
      </c>
      <c r="D41" s="11" t="str">
        <f>IF(C41=""," ",VLOOKUP(C41,'Ceiling - Project impl.'!$A$1:$F$202,2,FALSE))</f>
        <v xml:space="preserve"> </v>
      </c>
      <c r="E41" s="6"/>
      <c r="F41" s="6"/>
      <c r="G41" s="6"/>
      <c r="H41" s="6"/>
      <c r="I41" s="74"/>
      <c r="J41" s="75"/>
      <c r="K41" s="68">
        <f t="shared" si="0"/>
        <v>0</v>
      </c>
      <c r="L41" s="13">
        <f t="shared" si="10"/>
        <v>0</v>
      </c>
      <c r="M41" s="75"/>
      <c r="N41" s="73"/>
      <c r="O41" s="73"/>
      <c r="P41" s="202" t="str">
        <f t="shared" si="2"/>
        <v/>
      </c>
      <c r="Q41" s="68">
        <f t="shared" si="3"/>
        <v>0</v>
      </c>
      <c r="R41" s="13" t="str">
        <f t="shared" si="11"/>
        <v xml:space="preserve"> </v>
      </c>
      <c r="S41" s="433"/>
      <c r="T41" s="434"/>
      <c r="U41" s="36"/>
      <c r="V41" s="196">
        <f t="shared" si="5"/>
        <v>0</v>
      </c>
      <c r="W41" s="178"/>
      <c r="X41" s="167"/>
      <c r="Y41" s="197">
        <f t="shared" si="6"/>
        <v>0</v>
      </c>
      <c r="Z41" s="196">
        <f t="shared" si="7"/>
        <v>0</v>
      </c>
      <c r="AA41" s="178"/>
      <c r="AB41" s="167"/>
      <c r="AC41" s="199">
        <f t="shared" si="8"/>
        <v>0</v>
      </c>
      <c r="AD41" s="200">
        <f t="shared" si="9"/>
        <v>0</v>
      </c>
      <c r="AE41" s="388"/>
      <c r="AF41" s="388"/>
      <c r="AG41" s="388"/>
    </row>
    <row r="42" spans="1:33" x14ac:dyDescent="0.3">
      <c r="A42" s="71"/>
      <c r="B42" s="67" t="str">
        <f>IF(A42="","",(VLOOKUP(A42,'II.Distribution of grant'!$A$6:$E$45,2,FALSE)))</f>
        <v/>
      </c>
      <c r="C42" s="67" t="str">
        <f>IF(A42="","",(VLOOKUP(A42,'II.Distribution of grant'!$A$6:$E$45,4,FALSE)))</f>
        <v/>
      </c>
      <c r="D42" s="11" t="str">
        <f>IF(C42=""," ",VLOOKUP(C42,'Ceiling - Project impl.'!$A$1:$F$202,2,FALSE))</f>
        <v xml:space="preserve"> </v>
      </c>
      <c r="E42" s="6"/>
      <c r="F42" s="6"/>
      <c r="G42" s="6"/>
      <c r="H42" s="6"/>
      <c r="I42" s="74"/>
      <c r="J42" s="75"/>
      <c r="K42" s="68">
        <f t="shared" si="0"/>
        <v>0</v>
      </c>
      <c r="L42" s="13">
        <f t="shared" si="10"/>
        <v>0</v>
      </c>
      <c r="M42" s="75"/>
      <c r="N42" s="73"/>
      <c r="O42" s="73"/>
      <c r="P42" s="202" t="str">
        <f t="shared" si="2"/>
        <v/>
      </c>
      <c r="Q42" s="68">
        <f t="shared" si="3"/>
        <v>0</v>
      </c>
      <c r="R42" s="13" t="str">
        <f t="shared" si="11"/>
        <v xml:space="preserve"> </v>
      </c>
      <c r="S42" s="433"/>
      <c r="T42" s="434"/>
      <c r="U42" s="36"/>
      <c r="V42" s="196">
        <f t="shared" si="5"/>
        <v>0</v>
      </c>
      <c r="W42" s="178"/>
      <c r="X42" s="167"/>
      <c r="Y42" s="197">
        <f t="shared" si="6"/>
        <v>0</v>
      </c>
      <c r="Z42" s="196">
        <f t="shared" si="7"/>
        <v>0</v>
      </c>
      <c r="AA42" s="178"/>
      <c r="AB42" s="167"/>
      <c r="AC42" s="199">
        <f t="shared" si="8"/>
        <v>0</v>
      </c>
      <c r="AD42" s="200">
        <f t="shared" si="9"/>
        <v>0</v>
      </c>
      <c r="AE42" s="388"/>
      <c r="AF42" s="388"/>
      <c r="AG42" s="388"/>
    </row>
    <row r="43" spans="1:33" x14ac:dyDescent="0.3">
      <c r="A43" s="71"/>
      <c r="B43" s="67" t="str">
        <f>IF(A43="","",(VLOOKUP(A43,'II.Distribution of grant'!$A$6:$E$45,2,FALSE)))</f>
        <v/>
      </c>
      <c r="C43" s="67" t="str">
        <f>IF(A43="","",(VLOOKUP(A43,'II.Distribution of grant'!$A$6:$E$45,4,FALSE)))</f>
        <v/>
      </c>
      <c r="D43" s="11" t="str">
        <f>IF(C43=""," ",VLOOKUP(C43,'Ceiling - Project impl.'!$A$1:$F$202,2,FALSE))</f>
        <v xml:space="preserve"> </v>
      </c>
      <c r="E43" s="6"/>
      <c r="F43" s="6"/>
      <c r="G43" s="6"/>
      <c r="H43" s="6"/>
      <c r="I43" s="74"/>
      <c r="J43" s="75"/>
      <c r="K43" s="68">
        <f t="shared" si="0"/>
        <v>0</v>
      </c>
      <c r="L43" s="13">
        <f t="shared" si="10"/>
        <v>0</v>
      </c>
      <c r="M43" s="75"/>
      <c r="N43" s="73"/>
      <c r="O43" s="73"/>
      <c r="P43" s="202" t="str">
        <f t="shared" si="2"/>
        <v/>
      </c>
      <c r="Q43" s="68">
        <f t="shared" si="3"/>
        <v>0</v>
      </c>
      <c r="R43" s="13" t="str">
        <f t="shared" si="11"/>
        <v xml:space="preserve"> </v>
      </c>
      <c r="S43" s="433"/>
      <c r="T43" s="434"/>
      <c r="U43" s="36"/>
      <c r="V43" s="196">
        <f t="shared" si="5"/>
        <v>0</v>
      </c>
      <c r="W43" s="178"/>
      <c r="X43" s="167"/>
      <c r="Y43" s="197">
        <f t="shared" si="6"/>
        <v>0</v>
      </c>
      <c r="Z43" s="196">
        <f t="shared" si="7"/>
        <v>0</v>
      </c>
      <c r="AA43" s="178"/>
      <c r="AB43" s="167"/>
      <c r="AC43" s="199">
        <f t="shared" si="8"/>
        <v>0</v>
      </c>
      <c r="AD43" s="200">
        <f t="shared" si="9"/>
        <v>0</v>
      </c>
      <c r="AE43" s="388"/>
      <c r="AF43" s="388"/>
      <c r="AG43" s="388"/>
    </row>
    <row r="44" spans="1:33" x14ac:dyDescent="0.3">
      <c r="A44" s="71"/>
      <c r="B44" s="67" t="str">
        <f>IF(A44="","",(VLOOKUP(A44,'II.Distribution of grant'!$A$6:$E$45,2,FALSE)))</f>
        <v/>
      </c>
      <c r="C44" s="67" t="str">
        <f>IF(A44="","",(VLOOKUP(A44,'II.Distribution of grant'!$A$6:$E$45,4,FALSE)))</f>
        <v/>
      </c>
      <c r="D44" s="11" t="str">
        <f>IF(C44=""," ",VLOOKUP(C44,'Ceiling - Project impl.'!$A$1:$F$202,2,FALSE))</f>
        <v xml:space="preserve"> </v>
      </c>
      <c r="E44" s="6"/>
      <c r="F44" s="6"/>
      <c r="G44" s="6"/>
      <c r="H44" s="6"/>
      <c r="I44" s="74"/>
      <c r="J44" s="75"/>
      <c r="K44" s="68">
        <f t="shared" si="0"/>
        <v>0</v>
      </c>
      <c r="L44" s="13">
        <f t="shared" si="10"/>
        <v>0</v>
      </c>
      <c r="M44" s="75"/>
      <c r="N44" s="73"/>
      <c r="O44" s="73"/>
      <c r="P44" s="202" t="str">
        <f t="shared" si="2"/>
        <v/>
      </c>
      <c r="Q44" s="68">
        <f t="shared" si="3"/>
        <v>0</v>
      </c>
      <c r="R44" s="13" t="str">
        <f t="shared" si="11"/>
        <v xml:space="preserve"> </v>
      </c>
      <c r="S44" s="433"/>
      <c r="T44" s="434"/>
      <c r="U44" s="36"/>
      <c r="V44" s="196">
        <f t="shared" si="5"/>
        <v>0</v>
      </c>
      <c r="W44" s="178"/>
      <c r="X44" s="167"/>
      <c r="Y44" s="197">
        <f t="shared" si="6"/>
        <v>0</v>
      </c>
      <c r="Z44" s="196">
        <f t="shared" si="7"/>
        <v>0</v>
      </c>
      <c r="AA44" s="178"/>
      <c r="AB44" s="167"/>
      <c r="AC44" s="199">
        <f t="shared" si="8"/>
        <v>0</v>
      </c>
      <c r="AD44" s="200">
        <f t="shared" si="9"/>
        <v>0</v>
      </c>
      <c r="AE44" s="388"/>
      <c r="AF44" s="388"/>
      <c r="AG44" s="388"/>
    </row>
    <row r="45" spans="1:33" x14ac:dyDescent="0.3">
      <c r="A45" s="71"/>
      <c r="B45" s="67" t="str">
        <f>IF(A45="","",(VLOOKUP(A45,'II.Distribution of grant'!$A$6:$E$45,2,FALSE)))</f>
        <v/>
      </c>
      <c r="C45" s="67" t="str">
        <f>IF(A45="","",(VLOOKUP(A45,'II.Distribution of grant'!$A$6:$E$45,4,FALSE)))</f>
        <v/>
      </c>
      <c r="D45" s="11" t="str">
        <f>IF(C45=""," ",VLOOKUP(C45,'Ceiling - Project impl.'!$A$1:$F$202,2,FALSE))</f>
        <v xml:space="preserve"> </v>
      </c>
      <c r="E45" s="6"/>
      <c r="F45" s="6"/>
      <c r="G45" s="6"/>
      <c r="H45" s="6"/>
      <c r="I45" s="74"/>
      <c r="J45" s="75"/>
      <c r="K45" s="68">
        <f t="shared" si="0"/>
        <v>0</v>
      </c>
      <c r="L45" s="13">
        <f t="shared" si="10"/>
        <v>0</v>
      </c>
      <c r="M45" s="75"/>
      <c r="N45" s="73"/>
      <c r="O45" s="73"/>
      <c r="P45" s="202" t="str">
        <f t="shared" si="2"/>
        <v/>
      </c>
      <c r="Q45" s="68">
        <f t="shared" si="3"/>
        <v>0</v>
      </c>
      <c r="R45" s="13" t="str">
        <f t="shared" si="11"/>
        <v xml:space="preserve"> </v>
      </c>
      <c r="S45" s="433"/>
      <c r="T45" s="434"/>
      <c r="U45" s="36"/>
      <c r="V45" s="196">
        <f t="shared" si="5"/>
        <v>0</v>
      </c>
      <c r="W45" s="178"/>
      <c r="X45" s="167"/>
      <c r="Y45" s="197">
        <f t="shared" si="6"/>
        <v>0</v>
      </c>
      <c r="Z45" s="196">
        <f t="shared" si="7"/>
        <v>0</v>
      </c>
      <c r="AA45" s="178"/>
      <c r="AB45" s="167"/>
      <c r="AC45" s="199">
        <f t="shared" si="8"/>
        <v>0</v>
      </c>
      <c r="AD45" s="200">
        <f t="shared" si="9"/>
        <v>0</v>
      </c>
      <c r="AE45" s="388"/>
      <c r="AF45" s="388"/>
      <c r="AG45" s="388"/>
    </row>
    <row r="46" spans="1:33" x14ac:dyDescent="0.3">
      <c r="A46" s="71"/>
      <c r="B46" s="67" t="str">
        <f>IF(A46="","",(VLOOKUP(A46,'II.Distribution of grant'!$A$6:$E$45,2,FALSE)))</f>
        <v/>
      </c>
      <c r="C46" s="67" t="str">
        <f>IF(A46="","",(VLOOKUP(A46,'II.Distribution of grant'!$A$6:$E$45,4,FALSE)))</f>
        <v/>
      </c>
      <c r="D46" s="11" t="str">
        <f>IF(C46=""," ",VLOOKUP(C46,'Ceiling - Project impl.'!$A$1:$F$202,2,FALSE))</f>
        <v xml:space="preserve"> </v>
      </c>
      <c r="E46" s="6"/>
      <c r="F46" s="6"/>
      <c r="G46" s="6"/>
      <c r="H46" s="6"/>
      <c r="I46" s="74"/>
      <c r="J46" s="75"/>
      <c r="K46" s="68">
        <f t="shared" si="0"/>
        <v>0</v>
      </c>
      <c r="L46" s="13">
        <f t="shared" si="10"/>
        <v>0</v>
      </c>
      <c r="M46" s="75"/>
      <c r="N46" s="73"/>
      <c r="O46" s="73"/>
      <c r="P46" s="202" t="str">
        <f t="shared" si="2"/>
        <v/>
      </c>
      <c r="Q46" s="68">
        <f t="shared" si="3"/>
        <v>0</v>
      </c>
      <c r="R46" s="13" t="str">
        <f t="shared" si="11"/>
        <v xml:space="preserve"> </v>
      </c>
      <c r="S46" s="433"/>
      <c r="T46" s="434"/>
      <c r="U46" s="36"/>
      <c r="V46" s="196">
        <f t="shared" si="5"/>
        <v>0</v>
      </c>
      <c r="W46" s="178"/>
      <c r="X46" s="167"/>
      <c r="Y46" s="197">
        <f t="shared" si="6"/>
        <v>0</v>
      </c>
      <c r="Z46" s="196">
        <f t="shared" si="7"/>
        <v>0</v>
      </c>
      <c r="AA46" s="178"/>
      <c r="AB46" s="167"/>
      <c r="AC46" s="199">
        <f t="shared" si="8"/>
        <v>0</v>
      </c>
      <c r="AD46" s="200">
        <f t="shared" si="9"/>
        <v>0</v>
      </c>
      <c r="AE46" s="388"/>
      <c r="AF46" s="388"/>
      <c r="AG46" s="388"/>
    </row>
    <row r="47" spans="1:33" x14ac:dyDescent="0.3">
      <c r="A47" s="71"/>
      <c r="B47" s="67" t="str">
        <f>IF(A47="","",(VLOOKUP(A47,'II.Distribution of grant'!$A$6:$E$45,2,FALSE)))</f>
        <v/>
      </c>
      <c r="C47" s="67" t="str">
        <f>IF(A47="","",(VLOOKUP(A47,'II.Distribution of grant'!$A$6:$E$45,4,FALSE)))</f>
        <v/>
      </c>
      <c r="D47" s="11" t="str">
        <f>IF(C47=""," ",VLOOKUP(C47,'Ceiling - Project impl.'!$A$1:$F$202,2,FALSE))</f>
        <v xml:space="preserve"> </v>
      </c>
      <c r="E47" s="6"/>
      <c r="F47" s="6"/>
      <c r="G47" s="6"/>
      <c r="H47" s="6"/>
      <c r="I47" s="74"/>
      <c r="J47" s="75"/>
      <c r="K47" s="68">
        <f t="shared" si="0"/>
        <v>0</v>
      </c>
      <c r="L47" s="13">
        <f t="shared" si="10"/>
        <v>0</v>
      </c>
      <c r="M47" s="75"/>
      <c r="N47" s="73"/>
      <c r="O47" s="73"/>
      <c r="P47" s="202" t="str">
        <f t="shared" si="2"/>
        <v/>
      </c>
      <c r="Q47" s="68">
        <f t="shared" si="3"/>
        <v>0</v>
      </c>
      <c r="R47" s="13" t="str">
        <f t="shared" si="11"/>
        <v xml:space="preserve"> </v>
      </c>
      <c r="S47" s="433"/>
      <c r="T47" s="434"/>
      <c r="U47" s="36"/>
      <c r="V47" s="196">
        <f t="shared" si="5"/>
        <v>0</v>
      </c>
      <c r="W47" s="178"/>
      <c r="X47" s="167"/>
      <c r="Y47" s="197">
        <f t="shared" si="6"/>
        <v>0</v>
      </c>
      <c r="Z47" s="196">
        <f t="shared" si="7"/>
        <v>0</v>
      </c>
      <c r="AA47" s="178"/>
      <c r="AB47" s="167"/>
      <c r="AC47" s="199">
        <f t="shared" si="8"/>
        <v>0</v>
      </c>
      <c r="AD47" s="200">
        <f t="shared" si="9"/>
        <v>0</v>
      </c>
      <c r="AE47" s="388"/>
      <c r="AF47" s="388"/>
      <c r="AG47" s="388"/>
    </row>
    <row r="48" spans="1:33" x14ac:dyDescent="0.3">
      <c r="A48" s="71"/>
      <c r="B48" s="67" t="str">
        <f>IF(A48="","",(VLOOKUP(A48,'II.Distribution of grant'!$A$6:$E$45,2,FALSE)))</f>
        <v/>
      </c>
      <c r="C48" s="67" t="str">
        <f>IF(A48="","",(VLOOKUP(A48,'II.Distribution of grant'!$A$6:$E$45,4,FALSE)))</f>
        <v/>
      </c>
      <c r="D48" s="11" t="str">
        <f>IF(C48=""," ",VLOOKUP(C48,'Ceiling - Project impl.'!$A$1:$F$202,2,FALSE))</f>
        <v xml:space="preserve"> </v>
      </c>
      <c r="E48" s="6"/>
      <c r="F48" s="6"/>
      <c r="G48" s="6"/>
      <c r="H48" s="6"/>
      <c r="I48" s="74"/>
      <c r="J48" s="75"/>
      <c r="K48" s="68">
        <f t="shared" si="0"/>
        <v>0</v>
      </c>
      <c r="L48" s="13">
        <f t="shared" si="10"/>
        <v>0</v>
      </c>
      <c r="M48" s="75"/>
      <c r="N48" s="73"/>
      <c r="O48" s="73"/>
      <c r="P48" s="202" t="str">
        <f t="shared" si="2"/>
        <v/>
      </c>
      <c r="Q48" s="68">
        <f t="shared" si="3"/>
        <v>0</v>
      </c>
      <c r="R48" s="13" t="str">
        <f t="shared" si="11"/>
        <v xml:space="preserve"> </v>
      </c>
      <c r="S48" s="433"/>
      <c r="T48" s="434"/>
      <c r="U48" s="36"/>
      <c r="V48" s="196">
        <f t="shared" si="5"/>
        <v>0</v>
      </c>
      <c r="W48" s="178"/>
      <c r="X48" s="167"/>
      <c r="Y48" s="197">
        <f t="shared" si="6"/>
        <v>0</v>
      </c>
      <c r="Z48" s="196">
        <f t="shared" si="7"/>
        <v>0</v>
      </c>
      <c r="AA48" s="178"/>
      <c r="AB48" s="167"/>
      <c r="AC48" s="199">
        <f t="shared" si="8"/>
        <v>0</v>
      </c>
      <c r="AD48" s="200">
        <f t="shared" si="9"/>
        <v>0</v>
      </c>
      <c r="AE48" s="388"/>
      <c r="AF48" s="388"/>
      <c r="AG48" s="388"/>
    </row>
    <row r="49" spans="1:33" x14ac:dyDescent="0.3">
      <c r="A49" s="71"/>
      <c r="B49" s="67" t="str">
        <f>IF(A49="","",(VLOOKUP(A49,'II.Distribution of grant'!$A$6:$E$45,2,FALSE)))</f>
        <v/>
      </c>
      <c r="C49" s="67" t="str">
        <f>IF(A49="","",(VLOOKUP(A49,'II.Distribution of grant'!$A$6:$E$45,4,FALSE)))</f>
        <v/>
      </c>
      <c r="D49" s="11" t="str">
        <f>IF(C49=""," ",VLOOKUP(C49,'Ceiling - Project impl.'!$A$1:$F$202,2,FALSE))</f>
        <v xml:space="preserve"> </v>
      </c>
      <c r="E49" s="6"/>
      <c r="F49" s="6"/>
      <c r="G49" s="6"/>
      <c r="H49" s="6"/>
      <c r="I49" s="74"/>
      <c r="J49" s="75"/>
      <c r="K49" s="68">
        <f t="shared" si="0"/>
        <v>0</v>
      </c>
      <c r="L49" s="13">
        <f t="shared" si="10"/>
        <v>0</v>
      </c>
      <c r="M49" s="75"/>
      <c r="N49" s="73"/>
      <c r="O49" s="73"/>
      <c r="P49" s="202" t="str">
        <f t="shared" si="2"/>
        <v/>
      </c>
      <c r="Q49" s="68">
        <f t="shared" si="3"/>
        <v>0</v>
      </c>
      <c r="R49" s="13" t="str">
        <f t="shared" si="11"/>
        <v xml:space="preserve"> </v>
      </c>
      <c r="S49" s="433"/>
      <c r="T49" s="434"/>
      <c r="U49" s="36"/>
      <c r="V49" s="196">
        <f t="shared" si="5"/>
        <v>0</v>
      </c>
      <c r="W49" s="178"/>
      <c r="X49" s="167"/>
      <c r="Y49" s="197">
        <f t="shared" si="6"/>
        <v>0</v>
      </c>
      <c r="Z49" s="196">
        <f t="shared" si="7"/>
        <v>0</v>
      </c>
      <c r="AA49" s="178"/>
      <c r="AB49" s="167"/>
      <c r="AC49" s="199">
        <f t="shared" si="8"/>
        <v>0</v>
      </c>
      <c r="AD49" s="200">
        <f t="shared" si="9"/>
        <v>0</v>
      </c>
      <c r="AE49" s="388"/>
      <c r="AF49" s="388"/>
      <c r="AG49" s="388"/>
    </row>
    <row r="50" spans="1:33" x14ac:dyDescent="0.3">
      <c r="A50" s="71"/>
      <c r="B50" s="67" t="str">
        <f>IF(A50="","",(VLOOKUP(A50,'II.Distribution of grant'!$A$6:$E$45,2,FALSE)))</f>
        <v/>
      </c>
      <c r="C50" s="67" t="str">
        <f>IF(A50="","",(VLOOKUP(A50,'II.Distribution of grant'!$A$6:$E$45,4,FALSE)))</f>
        <v/>
      </c>
      <c r="D50" s="11" t="str">
        <f>IF(C50=""," ",VLOOKUP(C50,'Ceiling - Project impl.'!$A$1:$F$202,2,FALSE))</f>
        <v xml:space="preserve"> </v>
      </c>
      <c r="E50" s="6"/>
      <c r="F50" s="6"/>
      <c r="G50" s="6"/>
      <c r="H50" s="6"/>
      <c r="I50" s="74"/>
      <c r="J50" s="75"/>
      <c r="K50" s="68">
        <f t="shared" si="0"/>
        <v>0</v>
      </c>
      <c r="L50" s="13">
        <f t="shared" si="10"/>
        <v>0</v>
      </c>
      <c r="M50" s="75"/>
      <c r="N50" s="73"/>
      <c r="O50" s="73"/>
      <c r="P50" s="202" t="str">
        <f t="shared" si="2"/>
        <v/>
      </c>
      <c r="Q50" s="68">
        <f t="shared" si="3"/>
        <v>0</v>
      </c>
      <c r="R50" s="13" t="str">
        <f t="shared" si="11"/>
        <v xml:space="preserve"> </v>
      </c>
      <c r="S50" s="433"/>
      <c r="T50" s="434"/>
      <c r="U50" s="36"/>
      <c r="V50" s="196">
        <f t="shared" si="5"/>
        <v>0</v>
      </c>
      <c r="W50" s="178"/>
      <c r="X50" s="167"/>
      <c r="Y50" s="197">
        <f t="shared" si="6"/>
        <v>0</v>
      </c>
      <c r="Z50" s="196">
        <f t="shared" si="7"/>
        <v>0</v>
      </c>
      <c r="AA50" s="178"/>
      <c r="AB50" s="167"/>
      <c r="AC50" s="199">
        <f t="shared" si="8"/>
        <v>0</v>
      </c>
      <c r="AD50" s="200">
        <f t="shared" si="9"/>
        <v>0</v>
      </c>
      <c r="AE50" s="388"/>
      <c r="AF50" s="388"/>
      <c r="AG50" s="388"/>
    </row>
    <row r="51" spans="1:33" x14ac:dyDescent="0.3">
      <c r="A51" s="71"/>
      <c r="B51" s="67" t="str">
        <f>IF(A51="","",(VLOOKUP(A51,'II.Distribution of grant'!$A$6:$E$45,2,FALSE)))</f>
        <v/>
      </c>
      <c r="C51" s="67" t="str">
        <f>IF(A51="","",(VLOOKUP(A51,'II.Distribution of grant'!$A$6:$E$45,4,FALSE)))</f>
        <v/>
      </c>
      <c r="D51" s="11" t="str">
        <f>IF(C51=""," ",VLOOKUP(C51,'Ceiling - Project impl.'!$A$1:$F$202,2,FALSE))</f>
        <v xml:space="preserve"> </v>
      </c>
      <c r="E51" s="6"/>
      <c r="F51" s="6"/>
      <c r="G51" s="6"/>
      <c r="H51" s="6"/>
      <c r="I51" s="74"/>
      <c r="J51" s="75"/>
      <c r="K51" s="68">
        <f t="shared" si="0"/>
        <v>0</v>
      </c>
      <c r="L51" s="13">
        <f t="shared" si="10"/>
        <v>0</v>
      </c>
      <c r="M51" s="75"/>
      <c r="N51" s="73"/>
      <c r="O51" s="73"/>
      <c r="P51" s="202" t="str">
        <f t="shared" si="2"/>
        <v/>
      </c>
      <c r="Q51" s="68">
        <f t="shared" si="3"/>
        <v>0</v>
      </c>
      <c r="R51" s="13" t="str">
        <f t="shared" si="11"/>
        <v xml:space="preserve"> </v>
      </c>
      <c r="S51" s="433"/>
      <c r="T51" s="434"/>
      <c r="U51" s="36"/>
      <c r="V51" s="196">
        <f t="shared" si="5"/>
        <v>0</v>
      </c>
      <c r="W51" s="178"/>
      <c r="X51" s="167"/>
      <c r="Y51" s="197">
        <f t="shared" si="6"/>
        <v>0</v>
      </c>
      <c r="Z51" s="196">
        <f t="shared" si="7"/>
        <v>0</v>
      </c>
      <c r="AA51" s="178"/>
      <c r="AB51" s="167"/>
      <c r="AC51" s="199">
        <f t="shared" si="8"/>
        <v>0</v>
      </c>
      <c r="AD51" s="200">
        <f t="shared" si="9"/>
        <v>0</v>
      </c>
      <c r="AE51" s="388"/>
      <c r="AF51" s="388"/>
      <c r="AG51" s="388"/>
    </row>
    <row r="52" spans="1:33" x14ac:dyDescent="0.3">
      <c r="A52" s="71"/>
      <c r="B52" s="67" t="str">
        <f>IF(A52="","",(VLOOKUP(A52,'II.Distribution of grant'!$A$6:$E$45,2,FALSE)))</f>
        <v/>
      </c>
      <c r="C52" s="67" t="str">
        <f>IF(A52="","",(VLOOKUP(A52,'II.Distribution of grant'!$A$6:$E$45,4,FALSE)))</f>
        <v/>
      </c>
      <c r="D52" s="11" t="str">
        <f>IF(C52=""," ",VLOOKUP(C52,'Ceiling - Project impl.'!$A$1:$F$202,2,FALSE))</f>
        <v xml:space="preserve"> </v>
      </c>
      <c r="E52" s="6"/>
      <c r="F52" s="6"/>
      <c r="G52" s="6"/>
      <c r="H52" s="6"/>
      <c r="I52" s="74"/>
      <c r="J52" s="75"/>
      <c r="K52" s="68">
        <f t="shared" si="0"/>
        <v>0</v>
      </c>
      <c r="L52" s="13">
        <f t="shared" si="10"/>
        <v>0</v>
      </c>
      <c r="M52" s="75"/>
      <c r="N52" s="73"/>
      <c r="O52" s="73"/>
      <c r="P52" s="202" t="str">
        <f t="shared" si="2"/>
        <v/>
      </c>
      <c r="Q52" s="68">
        <f t="shared" si="3"/>
        <v>0</v>
      </c>
      <c r="R52" s="13" t="str">
        <f t="shared" si="11"/>
        <v xml:space="preserve"> </v>
      </c>
      <c r="S52" s="433"/>
      <c r="T52" s="434"/>
      <c r="U52" s="36"/>
      <c r="V52" s="196">
        <f t="shared" si="5"/>
        <v>0</v>
      </c>
      <c r="W52" s="178"/>
      <c r="X52" s="167"/>
      <c r="Y52" s="197">
        <f t="shared" si="6"/>
        <v>0</v>
      </c>
      <c r="Z52" s="196">
        <f t="shared" si="7"/>
        <v>0</v>
      </c>
      <c r="AA52" s="178"/>
      <c r="AB52" s="167"/>
      <c r="AC52" s="199">
        <f t="shared" si="8"/>
        <v>0</v>
      </c>
      <c r="AD52" s="200">
        <f t="shared" si="9"/>
        <v>0</v>
      </c>
      <c r="AE52" s="388"/>
      <c r="AF52" s="388"/>
      <c r="AG52" s="388"/>
    </row>
    <row r="53" spans="1:33" x14ac:dyDescent="0.3">
      <c r="A53" s="71"/>
      <c r="B53" s="67" t="str">
        <f>IF(A53="","",(VLOOKUP(A53,'II.Distribution of grant'!$A$6:$E$45,2,FALSE)))</f>
        <v/>
      </c>
      <c r="C53" s="67" t="str">
        <f>IF(A53="","",(VLOOKUP(A53,'II.Distribution of grant'!$A$6:$E$45,4,FALSE)))</f>
        <v/>
      </c>
      <c r="D53" s="11" t="str">
        <f>IF(C53=""," ",VLOOKUP(C53,'Ceiling - Project impl.'!$A$1:$F$202,2,FALSE))</f>
        <v xml:space="preserve"> </v>
      </c>
      <c r="E53" s="6"/>
      <c r="F53" s="6"/>
      <c r="G53" s="6"/>
      <c r="H53" s="6"/>
      <c r="I53" s="74"/>
      <c r="J53" s="75"/>
      <c r="K53" s="68">
        <f t="shared" si="0"/>
        <v>0</v>
      </c>
      <c r="L53" s="13">
        <f t="shared" si="10"/>
        <v>0</v>
      </c>
      <c r="M53" s="75"/>
      <c r="N53" s="73"/>
      <c r="O53" s="73"/>
      <c r="P53" s="202" t="str">
        <f t="shared" si="2"/>
        <v/>
      </c>
      <c r="Q53" s="68">
        <f t="shared" si="3"/>
        <v>0</v>
      </c>
      <c r="R53" s="13" t="str">
        <f t="shared" si="11"/>
        <v xml:space="preserve"> </v>
      </c>
      <c r="S53" s="433"/>
      <c r="T53" s="434"/>
      <c r="U53" s="36"/>
      <c r="V53" s="196">
        <f t="shared" si="5"/>
        <v>0</v>
      </c>
      <c r="W53" s="178"/>
      <c r="X53" s="167"/>
      <c r="Y53" s="197">
        <f t="shared" si="6"/>
        <v>0</v>
      </c>
      <c r="Z53" s="196">
        <f t="shared" si="7"/>
        <v>0</v>
      </c>
      <c r="AA53" s="178"/>
      <c r="AB53" s="167"/>
      <c r="AC53" s="199">
        <f t="shared" si="8"/>
        <v>0</v>
      </c>
      <c r="AD53" s="200">
        <f t="shared" si="9"/>
        <v>0</v>
      </c>
      <c r="AE53" s="388"/>
      <c r="AF53" s="388"/>
      <c r="AG53" s="388"/>
    </row>
    <row r="54" spans="1:33" x14ac:dyDescent="0.3">
      <c r="A54" s="71"/>
      <c r="B54" s="67" t="str">
        <f>IF(A54="","",(VLOOKUP(A54,'II.Distribution of grant'!$A$6:$E$45,2,FALSE)))</f>
        <v/>
      </c>
      <c r="C54" s="67" t="str">
        <f>IF(A54="","",(VLOOKUP(A54,'II.Distribution of grant'!$A$6:$E$45,4,FALSE)))</f>
        <v/>
      </c>
      <c r="D54" s="11" t="str">
        <f>IF(C54=""," ",VLOOKUP(C54,'Ceiling - Project impl.'!$A$1:$F$202,2,FALSE))</f>
        <v xml:space="preserve"> </v>
      </c>
      <c r="E54" s="6"/>
      <c r="F54" s="6"/>
      <c r="G54" s="6"/>
      <c r="H54" s="6"/>
      <c r="I54" s="74"/>
      <c r="J54" s="75"/>
      <c r="K54" s="68">
        <f t="shared" si="0"/>
        <v>0</v>
      </c>
      <c r="L54" s="13">
        <f t="shared" si="10"/>
        <v>0</v>
      </c>
      <c r="M54" s="75"/>
      <c r="N54" s="73"/>
      <c r="O54" s="73"/>
      <c r="P54" s="202" t="str">
        <f t="shared" si="2"/>
        <v/>
      </c>
      <c r="Q54" s="68">
        <f t="shared" si="3"/>
        <v>0</v>
      </c>
      <c r="R54" s="13" t="str">
        <f t="shared" si="11"/>
        <v xml:space="preserve"> </v>
      </c>
      <c r="S54" s="433"/>
      <c r="T54" s="434"/>
      <c r="U54" s="36"/>
      <c r="V54" s="196">
        <f t="shared" si="5"/>
        <v>0</v>
      </c>
      <c r="W54" s="178"/>
      <c r="X54" s="167"/>
      <c r="Y54" s="197">
        <f t="shared" si="6"/>
        <v>0</v>
      </c>
      <c r="Z54" s="196">
        <f t="shared" si="7"/>
        <v>0</v>
      </c>
      <c r="AA54" s="178"/>
      <c r="AB54" s="167"/>
      <c r="AC54" s="199">
        <f t="shared" si="8"/>
        <v>0</v>
      </c>
      <c r="AD54" s="200">
        <f t="shared" si="9"/>
        <v>0</v>
      </c>
      <c r="AE54" s="388"/>
      <c r="AF54" s="388"/>
      <c r="AG54" s="388"/>
    </row>
    <row r="55" spans="1:33" x14ac:dyDescent="0.3">
      <c r="A55" s="71"/>
      <c r="B55" s="67" t="str">
        <f>IF(A55="","",(VLOOKUP(A55,'II.Distribution of grant'!$A$6:$E$45,2,FALSE)))</f>
        <v/>
      </c>
      <c r="C55" s="67" t="str">
        <f>IF(A55="","",(VLOOKUP(A55,'II.Distribution of grant'!$A$6:$E$45,4,FALSE)))</f>
        <v/>
      </c>
      <c r="D55" s="11" t="str">
        <f>IF(C55=""," ",VLOOKUP(C55,'Ceiling - Project impl.'!$A$1:$F$202,2,FALSE))</f>
        <v xml:space="preserve"> </v>
      </c>
      <c r="E55" s="6"/>
      <c r="F55" s="6"/>
      <c r="G55" s="6"/>
      <c r="H55" s="6"/>
      <c r="I55" s="74"/>
      <c r="J55" s="75"/>
      <c r="K55" s="68">
        <f t="shared" si="0"/>
        <v>0</v>
      </c>
      <c r="L55" s="13">
        <f t="shared" si="10"/>
        <v>0</v>
      </c>
      <c r="M55" s="75"/>
      <c r="N55" s="73"/>
      <c r="O55" s="73"/>
      <c r="P55" s="202" t="str">
        <f t="shared" si="2"/>
        <v/>
      </c>
      <c r="Q55" s="68">
        <f t="shared" si="3"/>
        <v>0</v>
      </c>
      <c r="R55" s="13" t="str">
        <f t="shared" si="11"/>
        <v xml:space="preserve"> </v>
      </c>
      <c r="S55" s="433"/>
      <c r="T55" s="434"/>
      <c r="U55" s="36"/>
      <c r="V55" s="196">
        <f t="shared" si="5"/>
        <v>0</v>
      </c>
      <c r="W55" s="178"/>
      <c r="X55" s="167"/>
      <c r="Y55" s="197">
        <f t="shared" si="6"/>
        <v>0</v>
      </c>
      <c r="Z55" s="196">
        <f t="shared" si="7"/>
        <v>0</v>
      </c>
      <c r="AA55" s="178"/>
      <c r="AB55" s="167"/>
      <c r="AC55" s="199">
        <f t="shared" si="8"/>
        <v>0</v>
      </c>
      <c r="AD55" s="200">
        <f t="shared" si="9"/>
        <v>0</v>
      </c>
      <c r="AE55" s="388"/>
      <c r="AF55" s="388"/>
      <c r="AG55" s="388"/>
    </row>
    <row r="56" spans="1:33" x14ac:dyDescent="0.3">
      <c r="A56" s="71"/>
      <c r="B56" s="67" t="str">
        <f>IF(A56="","",(VLOOKUP(A56,'II.Distribution of grant'!$A$6:$E$45,2,FALSE)))</f>
        <v/>
      </c>
      <c r="C56" s="67" t="str">
        <f>IF(A56="","",(VLOOKUP(A56,'II.Distribution of grant'!$A$6:$E$45,4,FALSE)))</f>
        <v/>
      </c>
      <c r="D56" s="11" t="str">
        <f>IF(C56=""," ",VLOOKUP(C56,'Ceiling - Project impl.'!$A$1:$F$202,2,FALSE))</f>
        <v xml:space="preserve"> </v>
      </c>
      <c r="E56" s="6"/>
      <c r="F56" s="6"/>
      <c r="G56" s="6"/>
      <c r="H56" s="6"/>
      <c r="I56" s="74"/>
      <c r="J56" s="75"/>
      <c r="K56" s="68">
        <f t="shared" si="0"/>
        <v>0</v>
      </c>
      <c r="L56" s="13">
        <f t="shared" si="10"/>
        <v>0</v>
      </c>
      <c r="M56" s="75"/>
      <c r="N56" s="73"/>
      <c r="O56" s="73"/>
      <c r="P56" s="202" t="str">
        <f t="shared" si="2"/>
        <v/>
      </c>
      <c r="Q56" s="68">
        <f t="shared" si="3"/>
        <v>0</v>
      </c>
      <c r="R56" s="13" t="str">
        <f t="shared" si="11"/>
        <v xml:space="preserve"> </v>
      </c>
      <c r="S56" s="433"/>
      <c r="T56" s="434"/>
      <c r="U56" s="36"/>
      <c r="V56" s="196">
        <f t="shared" si="5"/>
        <v>0</v>
      </c>
      <c r="W56" s="178"/>
      <c r="X56" s="167"/>
      <c r="Y56" s="197">
        <f t="shared" si="6"/>
        <v>0</v>
      </c>
      <c r="Z56" s="196">
        <f t="shared" si="7"/>
        <v>0</v>
      </c>
      <c r="AA56" s="178"/>
      <c r="AB56" s="167"/>
      <c r="AC56" s="199">
        <f t="shared" si="8"/>
        <v>0</v>
      </c>
      <c r="AD56" s="200">
        <f t="shared" si="9"/>
        <v>0</v>
      </c>
      <c r="AE56" s="388"/>
      <c r="AF56" s="388"/>
      <c r="AG56" s="388"/>
    </row>
    <row r="57" spans="1:33" x14ac:dyDescent="0.3">
      <c r="A57" s="71"/>
      <c r="B57" s="67" t="str">
        <f>IF(A57="","",(VLOOKUP(A57,'II.Distribution of grant'!$A$6:$E$45,2,FALSE)))</f>
        <v/>
      </c>
      <c r="C57" s="67" t="str">
        <f>IF(A57="","",(VLOOKUP(A57,'II.Distribution of grant'!$A$6:$E$45,4,FALSE)))</f>
        <v/>
      </c>
      <c r="D57" s="11" t="str">
        <f>IF(C57=""," ",VLOOKUP(C57,'Ceiling - Project impl.'!$A$1:$F$202,2,FALSE))</f>
        <v xml:space="preserve"> </v>
      </c>
      <c r="E57" s="6"/>
      <c r="F57" s="6"/>
      <c r="G57" s="6"/>
      <c r="H57" s="6"/>
      <c r="I57" s="74"/>
      <c r="J57" s="75"/>
      <c r="K57" s="68">
        <f t="shared" si="0"/>
        <v>0</v>
      </c>
      <c r="L57" s="13">
        <f t="shared" si="10"/>
        <v>0</v>
      </c>
      <c r="M57" s="75"/>
      <c r="N57" s="73"/>
      <c r="O57" s="73"/>
      <c r="P57" s="202" t="str">
        <f t="shared" si="2"/>
        <v/>
      </c>
      <c r="Q57" s="68">
        <f t="shared" si="3"/>
        <v>0</v>
      </c>
      <c r="R57" s="13" t="str">
        <f t="shared" si="11"/>
        <v xml:space="preserve"> </v>
      </c>
      <c r="S57" s="433"/>
      <c r="T57" s="434"/>
      <c r="U57" s="36"/>
      <c r="V57" s="196">
        <f t="shared" si="5"/>
        <v>0</v>
      </c>
      <c r="W57" s="178"/>
      <c r="X57" s="167"/>
      <c r="Y57" s="197">
        <f t="shared" si="6"/>
        <v>0</v>
      </c>
      <c r="Z57" s="196">
        <f t="shared" si="7"/>
        <v>0</v>
      </c>
      <c r="AA57" s="178"/>
      <c r="AB57" s="167"/>
      <c r="AC57" s="199">
        <f t="shared" si="8"/>
        <v>0</v>
      </c>
      <c r="AD57" s="200">
        <f t="shared" si="9"/>
        <v>0</v>
      </c>
      <c r="AE57" s="388"/>
      <c r="AF57" s="388"/>
      <c r="AG57" s="388"/>
    </row>
    <row r="58" spans="1:33" x14ac:dyDescent="0.3">
      <c r="A58" s="71"/>
      <c r="B58" s="67" t="str">
        <f>IF(A58="","",(VLOOKUP(A58,'II.Distribution of grant'!$A$6:$E$45,2,FALSE)))</f>
        <v/>
      </c>
      <c r="C58" s="67" t="str">
        <f>IF(A58="","",(VLOOKUP(A58,'II.Distribution of grant'!$A$6:$E$45,4,FALSE)))</f>
        <v/>
      </c>
      <c r="D58" s="11" t="str">
        <f>IF(C58=""," ",VLOOKUP(C58,'Ceiling - Project impl.'!$A$1:$F$202,2,FALSE))</f>
        <v xml:space="preserve"> </v>
      </c>
      <c r="E58" s="6"/>
      <c r="F58" s="6"/>
      <c r="G58" s="6"/>
      <c r="H58" s="6"/>
      <c r="I58" s="74"/>
      <c r="J58" s="75"/>
      <c r="K58" s="68">
        <f t="shared" si="0"/>
        <v>0</v>
      </c>
      <c r="L58" s="13">
        <f t="shared" si="10"/>
        <v>0</v>
      </c>
      <c r="M58" s="75"/>
      <c r="N58" s="73"/>
      <c r="O58" s="73"/>
      <c r="P58" s="202" t="str">
        <f t="shared" si="2"/>
        <v/>
      </c>
      <c r="Q58" s="68">
        <f t="shared" si="3"/>
        <v>0</v>
      </c>
      <c r="R58" s="13" t="str">
        <f t="shared" si="11"/>
        <v xml:space="preserve"> </v>
      </c>
      <c r="S58" s="433"/>
      <c r="T58" s="434"/>
      <c r="U58" s="36"/>
      <c r="V58" s="196">
        <f t="shared" si="5"/>
        <v>0</v>
      </c>
      <c r="W58" s="178"/>
      <c r="X58" s="167"/>
      <c r="Y58" s="197">
        <f t="shared" si="6"/>
        <v>0</v>
      </c>
      <c r="Z58" s="196">
        <f t="shared" si="7"/>
        <v>0</v>
      </c>
      <c r="AA58" s="178"/>
      <c r="AB58" s="167"/>
      <c r="AC58" s="199">
        <f t="shared" si="8"/>
        <v>0</v>
      </c>
      <c r="AD58" s="200">
        <f t="shared" si="9"/>
        <v>0</v>
      </c>
      <c r="AE58" s="388"/>
      <c r="AF58" s="388"/>
      <c r="AG58" s="388"/>
    </row>
    <row r="59" spans="1:33" x14ac:dyDescent="0.3">
      <c r="A59" s="71"/>
      <c r="B59" s="67" t="str">
        <f>IF(A59="","",(VLOOKUP(A59,'II.Distribution of grant'!$A$6:$E$45,2,FALSE)))</f>
        <v/>
      </c>
      <c r="C59" s="67" t="str">
        <f>IF(A59="","",(VLOOKUP(A59,'II.Distribution of grant'!$A$6:$E$45,4,FALSE)))</f>
        <v/>
      </c>
      <c r="D59" s="11" t="str">
        <f>IF(C59=""," ",VLOOKUP(C59,'Ceiling - Project impl.'!$A$1:$F$202,2,FALSE))</f>
        <v xml:space="preserve"> </v>
      </c>
      <c r="E59" s="6"/>
      <c r="F59" s="6"/>
      <c r="G59" s="6"/>
      <c r="H59" s="6"/>
      <c r="I59" s="74"/>
      <c r="J59" s="75"/>
      <c r="K59" s="68">
        <f t="shared" si="0"/>
        <v>0</v>
      </c>
      <c r="L59" s="13">
        <f t="shared" si="10"/>
        <v>0</v>
      </c>
      <c r="M59" s="75"/>
      <c r="N59" s="73"/>
      <c r="O59" s="73"/>
      <c r="P59" s="202" t="str">
        <f t="shared" si="2"/>
        <v/>
      </c>
      <c r="Q59" s="68">
        <f t="shared" si="3"/>
        <v>0</v>
      </c>
      <c r="R59" s="13" t="str">
        <f t="shared" si="11"/>
        <v xml:space="preserve"> </v>
      </c>
      <c r="S59" s="433"/>
      <c r="T59" s="434"/>
      <c r="U59" s="36"/>
      <c r="V59" s="196">
        <f t="shared" si="5"/>
        <v>0</v>
      </c>
      <c r="W59" s="178"/>
      <c r="X59" s="167"/>
      <c r="Y59" s="197">
        <f t="shared" si="6"/>
        <v>0</v>
      </c>
      <c r="Z59" s="196">
        <f t="shared" si="7"/>
        <v>0</v>
      </c>
      <c r="AA59" s="178"/>
      <c r="AB59" s="167"/>
      <c r="AC59" s="199">
        <f t="shared" si="8"/>
        <v>0</v>
      </c>
      <c r="AD59" s="200">
        <f t="shared" si="9"/>
        <v>0</v>
      </c>
      <c r="AE59" s="388"/>
      <c r="AF59" s="388"/>
      <c r="AG59" s="388"/>
    </row>
    <row r="60" spans="1:33" x14ac:dyDescent="0.3">
      <c r="A60" s="71"/>
      <c r="B60" s="67" t="str">
        <f>IF(A60="","",(VLOOKUP(A60,'II.Distribution of grant'!$A$6:$E$45,2,FALSE)))</f>
        <v/>
      </c>
      <c r="C60" s="67" t="str">
        <f>IF(A60="","",(VLOOKUP(A60,'II.Distribution of grant'!$A$6:$E$45,4,FALSE)))</f>
        <v/>
      </c>
      <c r="D60" s="11" t="str">
        <f>IF(C60=""," ",VLOOKUP(C60,'Ceiling - Project impl.'!$A$1:$F$202,2,FALSE))</f>
        <v xml:space="preserve"> </v>
      </c>
      <c r="E60" s="6"/>
      <c r="F60" s="6"/>
      <c r="G60" s="6"/>
      <c r="H60" s="6"/>
      <c r="I60" s="74"/>
      <c r="J60" s="75"/>
      <c r="K60" s="68">
        <f t="shared" si="0"/>
        <v>0</v>
      </c>
      <c r="L60" s="13">
        <f t="shared" si="10"/>
        <v>0</v>
      </c>
      <c r="M60" s="75"/>
      <c r="N60" s="73"/>
      <c r="O60" s="73"/>
      <c r="P60" s="202" t="str">
        <f t="shared" si="2"/>
        <v/>
      </c>
      <c r="Q60" s="68">
        <f t="shared" si="3"/>
        <v>0</v>
      </c>
      <c r="R60" s="13" t="str">
        <f t="shared" si="11"/>
        <v xml:space="preserve"> </v>
      </c>
      <c r="S60" s="433"/>
      <c r="T60" s="434"/>
      <c r="U60" s="36"/>
      <c r="V60" s="196">
        <f t="shared" si="5"/>
        <v>0</v>
      </c>
      <c r="W60" s="178"/>
      <c r="X60" s="167"/>
      <c r="Y60" s="197">
        <f t="shared" si="6"/>
        <v>0</v>
      </c>
      <c r="Z60" s="196">
        <f t="shared" si="7"/>
        <v>0</v>
      </c>
      <c r="AA60" s="178"/>
      <c r="AB60" s="167"/>
      <c r="AC60" s="199">
        <f t="shared" si="8"/>
        <v>0</v>
      </c>
      <c r="AD60" s="200">
        <f t="shared" si="9"/>
        <v>0</v>
      </c>
      <c r="AE60" s="388"/>
      <c r="AF60" s="388"/>
      <c r="AG60" s="388"/>
    </row>
    <row r="61" spans="1:33" ht="14.4" thickBot="1" x14ac:dyDescent="0.35">
      <c r="A61" s="71"/>
      <c r="B61" s="67" t="str">
        <f>IF(A61="","",(VLOOKUP(A61,'II.Distribution of grant'!$A$6:$E$45,2,FALSE)))</f>
        <v/>
      </c>
      <c r="C61" s="67" t="str">
        <f>IF(A61="","",(VLOOKUP(A61,'II.Distribution of grant'!$A$6:$E$45,4,FALSE)))</f>
        <v/>
      </c>
      <c r="D61" s="11" t="str">
        <f>IF(C61=""," ",VLOOKUP(C61,'Ceiling - Project impl.'!$A$1:$F$202,2,FALSE))</f>
        <v xml:space="preserve"> </v>
      </c>
      <c r="E61" s="6"/>
      <c r="F61" s="6"/>
      <c r="G61" s="6"/>
      <c r="H61" s="6"/>
      <c r="I61" s="74"/>
      <c r="J61" s="75"/>
      <c r="K61" s="68">
        <f t="shared" si="0"/>
        <v>0</v>
      </c>
      <c r="L61" s="13">
        <f t="shared" si="10"/>
        <v>0</v>
      </c>
      <c r="M61" s="75"/>
      <c r="N61" s="73"/>
      <c r="O61" s="73"/>
      <c r="P61" s="202" t="str">
        <f t="shared" si="2"/>
        <v/>
      </c>
      <c r="Q61" s="68">
        <f t="shared" si="3"/>
        <v>0</v>
      </c>
      <c r="R61" s="13" t="str">
        <f t="shared" si="11"/>
        <v xml:space="preserve"> </v>
      </c>
      <c r="S61" s="433"/>
      <c r="T61" s="434"/>
      <c r="U61" s="36"/>
      <c r="V61" s="196">
        <f t="shared" si="5"/>
        <v>0</v>
      </c>
      <c r="W61" s="179"/>
      <c r="X61" s="168"/>
      <c r="Y61" s="197">
        <f t="shared" si="6"/>
        <v>0</v>
      </c>
      <c r="Z61" s="196">
        <f t="shared" si="7"/>
        <v>0</v>
      </c>
      <c r="AA61" s="179"/>
      <c r="AB61" s="168"/>
      <c r="AC61" s="199">
        <f t="shared" si="8"/>
        <v>0</v>
      </c>
      <c r="AD61" s="200">
        <f t="shared" si="9"/>
        <v>0</v>
      </c>
      <c r="AE61" s="388"/>
      <c r="AF61" s="388"/>
      <c r="AG61" s="388"/>
    </row>
    <row r="62" spans="1:33" ht="15.75" customHeight="1" thickBot="1" x14ac:dyDescent="0.35">
      <c r="A62" s="17"/>
      <c r="B62" s="435" t="str">
        <f>+Translation!A88</f>
        <v>Total Part IV</v>
      </c>
      <c r="C62" s="403"/>
      <c r="D62" s="436"/>
      <c r="E62" s="138"/>
      <c r="F62" s="138"/>
      <c r="G62" s="138"/>
      <c r="H62" s="138"/>
      <c r="I62" s="441"/>
      <c r="J62" s="442"/>
      <c r="K62" s="443"/>
      <c r="L62" s="70">
        <f>SUM(L12:L61)</f>
        <v>0</v>
      </c>
      <c r="M62" s="437"/>
      <c r="N62" s="438"/>
      <c r="O62" s="438"/>
      <c r="P62" s="438"/>
      <c r="Q62" s="438"/>
      <c r="R62" s="70">
        <f>SUM(R12:R61)</f>
        <v>0</v>
      </c>
      <c r="S62" s="439"/>
      <c r="T62" s="440"/>
      <c r="U62" s="36"/>
      <c r="W62" s="198">
        <f>SUM(W12:W61)</f>
        <v>0</v>
      </c>
      <c r="Y62" s="198">
        <f>SUM(Y12:Y61)</f>
        <v>0</v>
      </c>
      <c r="AA62" s="198">
        <f>SUM(AA12:AA61)</f>
        <v>0</v>
      </c>
      <c r="AC62" s="198">
        <f>SUM(AC12:AC61)</f>
        <v>0</v>
      </c>
      <c r="AD62" s="198">
        <f>SUM(AD12:AD61)</f>
        <v>0</v>
      </c>
    </row>
    <row r="63" spans="1:33" ht="4.5" customHeight="1" x14ac:dyDescent="0.3">
      <c r="A63" s="36"/>
      <c r="B63" s="32"/>
      <c r="C63" s="32"/>
      <c r="D63" s="32"/>
      <c r="E63" s="32"/>
      <c r="F63" s="32"/>
      <c r="G63" s="32"/>
      <c r="H63" s="32"/>
      <c r="I63" s="32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</row>
    <row r="64" spans="1:33" ht="12.75" hidden="1" customHeight="1" x14ac:dyDescent="0.3">
      <c r="B64" s="1"/>
      <c r="C64" s="1"/>
      <c r="D64" s="1"/>
      <c r="E64" s="1"/>
      <c r="F64" s="1"/>
      <c r="G64" s="1"/>
      <c r="H64" s="1"/>
      <c r="I64" s="1"/>
    </row>
    <row r="65" spans="2:9" ht="12.75" hidden="1" customHeight="1" x14ac:dyDescent="0.3">
      <c r="B65" s="1"/>
      <c r="C65" s="1"/>
      <c r="D65" s="1"/>
      <c r="E65" s="1"/>
      <c r="F65" s="1"/>
      <c r="G65" s="1"/>
      <c r="H65" s="1"/>
      <c r="I65" s="1"/>
    </row>
    <row r="66" spans="2:9" ht="12.75" hidden="1" customHeight="1" x14ac:dyDescent="0.3">
      <c r="B66" s="1"/>
      <c r="C66" s="1"/>
      <c r="D66" s="1"/>
      <c r="E66" s="1"/>
      <c r="F66" s="1"/>
      <c r="G66" s="1"/>
      <c r="H66" s="1"/>
      <c r="I66" s="1"/>
    </row>
    <row r="67" spans="2:9" ht="12.75" hidden="1" customHeight="1" x14ac:dyDescent="0.3">
      <c r="B67" s="1"/>
      <c r="C67" s="1"/>
      <c r="D67" s="1"/>
      <c r="E67" s="1"/>
      <c r="F67" s="1"/>
      <c r="G67" s="1"/>
      <c r="H67" s="1"/>
      <c r="I67" s="1"/>
    </row>
    <row r="68" spans="2:9" ht="12.75" hidden="1" customHeight="1" x14ac:dyDescent="0.3">
      <c r="B68" s="1"/>
      <c r="C68" s="1"/>
      <c r="D68" s="1"/>
      <c r="E68" s="1"/>
      <c r="F68" s="1"/>
      <c r="G68" s="1"/>
      <c r="H68" s="1"/>
      <c r="I68" s="1"/>
    </row>
    <row r="69" spans="2:9" ht="12.75" hidden="1" customHeight="1" x14ac:dyDescent="0.3">
      <c r="B69" s="1"/>
      <c r="C69" s="1"/>
      <c r="D69" s="1"/>
      <c r="E69" s="1"/>
      <c r="F69" s="1"/>
      <c r="G69" s="1"/>
      <c r="H69" s="1"/>
      <c r="I69" s="1"/>
    </row>
    <row r="70" spans="2:9" ht="12.75" hidden="1" customHeight="1" x14ac:dyDescent="0.3"/>
    <row r="71" spans="2:9" ht="12.75" hidden="1" customHeight="1" x14ac:dyDescent="0.3">
      <c r="B71" s="1"/>
      <c r="C71" s="1"/>
      <c r="D71" s="1"/>
      <c r="E71" s="1"/>
      <c r="F71" s="1"/>
      <c r="G71" s="1"/>
      <c r="H71" s="1"/>
      <c r="I71" s="1"/>
    </row>
    <row r="72" spans="2:9" ht="12.75" hidden="1" customHeight="1" x14ac:dyDescent="0.3">
      <c r="B72" s="1"/>
      <c r="C72" s="1"/>
      <c r="D72" s="1"/>
      <c r="E72" s="1"/>
      <c r="F72" s="1"/>
      <c r="G72" s="1"/>
      <c r="H72" s="1"/>
      <c r="I72" s="1"/>
    </row>
    <row r="73" spans="2:9" ht="12.75" hidden="1" customHeight="1" x14ac:dyDescent="0.3">
      <c r="B73" s="1"/>
      <c r="C73" s="1"/>
      <c r="D73" s="1"/>
      <c r="E73" s="1"/>
      <c r="F73" s="1"/>
      <c r="G73" s="1"/>
      <c r="H73" s="1"/>
      <c r="I73" s="1"/>
    </row>
    <row r="74" spans="2:9" ht="12.75" hidden="1" customHeight="1" x14ac:dyDescent="0.3">
      <c r="B74" s="1"/>
      <c r="C74" s="1"/>
      <c r="D74" s="1"/>
      <c r="E74" s="1"/>
      <c r="F74" s="1"/>
      <c r="G74" s="1"/>
      <c r="H74" s="1"/>
      <c r="I74" s="1"/>
    </row>
    <row r="75" spans="2:9" ht="12.75" hidden="1" customHeight="1" x14ac:dyDescent="0.3">
      <c r="B75" s="1"/>
      <c r="C75" s="1"/>
      <c r="D75" s="1"/>
      <c r="E75" s="1"/>
      <c r="F75" s="1"/>
      <c r="G75" s="1"/>
      <c r="H75" s="1"/>
      <c r="I75" s="1"/>
    </row>
    <row r="76" spans="2:9" ht="12.75" hidden="1" customHeight="1" x14ac:dyDescent="0.3">
      <c r="B76" s="1"/>
      <c r="C76" s="1"/>
      <c r="D76" s="1"/>
      <c r="E76" s="1"/>
      <c r="F76" s="1"/>
      <c r="G76" s="1"/>
      <c r="H76" s="1"/>
      <c r="I76" s="1"/>
    </row>
    <row r="77" spans="2:9" ht="12.75" hidden="1" customHeight="1" x14ac:dyDescent="0.3">
      <c r="B77" s="1"/>
      <c r="C77" s="1"/>
      <c r="D77" s="1"/>
      <c r="E77" s="1"/>
      <c r="F77" s="1"/>
      <c r="G77" s="1"/>
      <c r="H77" s="1"/>
      <c r="I77" s="1"/>
    </row>
    <row r="78" spans="2:9" ht="12.75" hidden="1" customHeight="1" x14ac:dyDescent="0.3">
      <c r="B78" s="1"/>
      <c r="C78" s="1"/>
      <c r="D78" s="1"/>
      <c r="E78" s="1"/>
      <c r="F78" s="1"/>
      <c r="G78" s="1"/>
      <c r="H78" s="1"/>
      <c r="I78" s="1"/>
    </row>
    <row r="79" spans="2:9" ht="12.75" hidden="1" customHeight="1" x14ac:dyDescent="0.3">
      <c r="B79" s="1"/>
      <c r="C79" s="1"/>
      <c r="D79" s="1"/>
      <c r="E79" s="1"/>
      <c r="F79" s="1"/>
      <c r="G79" s="1"/>
      <c r="H79" s="1"/>
      <c r="I79" s="1"/>
    </row>
    <row r="80" spans="2:9" ht="12.75" hidden="1" customHeight="1" x14ac:dyDescent="0.3">
      <c r="B80" s="1"/>
      <c r="C80" s="1"/>
      <c r="D80" s="1"/>
      <c r="E80" s="1"/>
      <c r="F80" s="1"/>
      <c r="G80" s="1"/>
      <c r="H80" s="1"/>
      <c r="I80" s="1"/>
    </row>
    <row r="81" spans="2:9" ht="12.75" hidden="1" customHeight="1" x14ac:dyDescent="0.3">
      <c r="B81" s="1"/>
      <c r="C81" s="1"/>
      <c r="D81" s="1"/>
      <c r="E81" s="1"/>
      <c r="F81" s="1"/>
      <c r="G81" s="1"/>
      <c r="H81" s="1"/>
      <c r="I81" s="1"/>
    </row>
    <row r="82" spans="2:9" ht="12.75" hidden="1" customHeight="1" x14ac:dyDescent="0.3">
      <c r="B82" s="1"/>
      <c r="C82" s="1"/>
      <c r="D82" s="1"/>
      <c r="E82" s="1"/>
      <c r="F82" s="1"/>
      <c r="G82" s="1"/>
      <c r="H82" s="1"/>
      <c r="I82" s="1"/>
    </row>
    <row r="83" spans="2:9" ht="12.75" hidden="1" customHeight="1" x14ac:dyDescent="0.3">
      <c r="B83" s="1"/>
      <c r="C83" s="1"/>
      <c r="D83" s="1"/>
      <c r="E83" s="1"/>
      <c r="F83" s="1"/>
      <c r="G83" s="1"/>
      <c r="H83" s="1"/>
      <c r="I83" s="1"/>
    </row>
    <row r="84" spans="2:9" ht="12.75" hidden="1" customHeight="1" x14ac:dyDescent="0.3">
      <c r="B84" s="1"/>
      <c r="C84" s="1"/>
      <c r="D84" s="1"/>
      <c r="E84" s="1"/>
      <c r="F84" s="1"/>
      <c r="G84" s="1"/>
      <c r="H84" s="1"/>
      <c r="I84" s="1"/>
    </row>
    <row r="85" spans="2:9" ht="12.75" hidden="1" customHeight="1" x14ac:dyDescent="0.3">
      <c r="B85" s="1"/>
      <c r="C85" s="1"/>
      <c r="D85" s="1"/>
      <c r="E85" s="1"/>
      <c r="F85" s="1"/>
      <c r="G85" s="1"/>
      <c r="H85" s="1"/>
      <c r="I85" s="1"/>
    </row>
    <row r="86" spans="2:9" ht="12.75" hidden="1" customHeight="1" x14ac:dyDescent="0.3">
      <c r="B86" s="1"/>
      <c r="C86" s="1"/>
      <c r="D86" s="1"/>
      <c r="E86" s="1"/>
      <c r="F86" s="1"/>
      <c r="G86" s="1"/>
      <c r="H86" s="1"/>
      <c r="I86" s="1"/>
    </row>
    <row r="87" spans="2:9" ht="12.75" hidden="1" customHeight="1" x14ac:dyDescent="0.3">
      <c r="B87" s="1"/>
      <c r="C87" s="1"/>
      <c r="D87" s="1"/>
      <c r="E87" s="1"/>
      <c r="F87" s="1"/>
      <c r="G87" s="1"/>
      <c r="H87" s="1"/>
      <c r="I87" s="1"/>
    </row>
    <row r="88" spans="2:9" ht="12.75" hidden="1" customHeight="1" x14ac:dyDescent="0.3">
      <c r="B88" s="1"/>
      <c r="C88" s="1"/>
      <c r="D88" s="1"/>
      <c r="E88" s="1"/>
      <c r="F88" s="1"/>
      <c r="G88" s="1"/>
      <c r="H88" s="1"/>
      <c r="I88" s="1"/>
    </row>
    <row r="89" spans="2:9" ht="12.75" hidden="1" customHeight="1" x14ac:dyDescent="0.3">
      <c r="B89" s="1"/>
      <c r="C89" s="1"/>
      <c r="D89" s="1"/>
      <c r="E89" s="1"/>
      <c r="F89" s="1"/>
      <c r="G89" s="1"/>
      <c r="H89" s="1"/>
      <c r="I89" s="1"/>
    </row>
    <row r="90" spans="2:9" ht="12.75" hidden="1" customHeight="1" x14ac:dyDescent="0.3">
      <c r="B90" s="1"/>
      <c r="C90" s="1"/>
      <c r="D90" s="1"/>
      <c r="E90" s="1"/>
      <c r="F90" s="1"/>
      <c r="G90" s="1"/>
      <c r="H90" s="1"/>
      <c r="I90" s="1"/>
    </row>
    <row r="91" spans="2:9" ht="12.75" hidden="1" customHeight="1" x14ac:dyDescent="0.3">
      <c r="B91" s="1"/>
      <c r="C91" s="1"/>
      <c r="D91" s="1"/>
      <c r="E91" s="1"/>
      <c r="F91" s="1"/>
      <c r="G91" s="1"/>
      <c r="H91" s="1"/>
      <c r="I91" s="1"/>
    </row>
    <row r="92" spans="2:9" ht="12.75" hidden="1" customHeight="1" x14ac:dyDescent="0.3">
      <c r="B92" s="1"/>
      <c r="C92" s="1"/>
      <c r="D92" s="1"/>
      <c r="E92" s="1"/>
      <c r="F92" s="1"/>
      <c r="G92" s="1"/>
      <c r="H92" s="1"/>
      <c r="I92" s="1"/>
    </row>
    <row r="93" spans="2:9" ht="12.75" hidden="1" customHeight="1" x14ac:dyDescent="0.3"/>
    <row r="94" spans="2:9" ht="12.75" hidden="1" customHeight="1" x14ac:dyDescent="0.3"/>
    <row r="95" spans="2:9" ht="12.75" hidden="1" customHeight="1" x14ac:dyDescent="0.3"/>
    <row r="96" spans="2:9" ht="12.75" hidden="1" customHeight="1" x14ac:dyDescent="0.3"/>
    <row r="97" ht="12.75" hidden="1" customHeight="1" x14ac:dyDescent="0.3"/>
  </sheetData>
  <sheetProtection password="B1CD" sheet="1" objects="1" scenarios="1"/>
  <mergeCells count="123">
    <mergeCell ref="S12:T12"/>
    <mergeCell ref="S13:T13"/>
    <mergeCell ref="S14:T14"/>
    <mergeCell ref="M10:R10"/>
    <mergeCell ref="I10:L10"/>
    <mergeCell ref="A1:B1"/>
    <mergeCell ref="C1:R1"/>
    <mergeCell ref="S1:T1"/>
    <mergeCell ref="B3:I3"/>
    <mergeCell ref="D10:D11"/>
    <mergeCell ref="K3:S3"/>
    <mergeCell ref="B10:C10"/>
    <mergeCell ref="S11:T11"/>
    <mergeCell ref="K4:R4"/>
    <mergeCell ref="B4:E4"/>
    <mergeCell ref="S41:T41"/>
    <mergeCell ref="S42:T42"/>
    <mergeCell ref="S43:T43"/>
    <mergeCell ref="S17:T17"/>
    <mergeCell ref="S18:T18"/>
    <mergeCell ref="S19:T19"/>
    <mergeCell ref="S20:T20"/>
    <mergeCell ref="S21:T21"/>
    <mergeCell ref="S22:T22"/>
    <mergeCell ref="S30:T30"/>
    <mergeCell ref="S31:T31"/>
    <mergeCell ref="S32:T32"/>
    <mergeCell ref="S33:T33"/>
    <mergeCell ref="S34:T34"/>
    <mergeCell ref="S40:T40"/>
    <mergeCell ref="S23:T23"/>
    <mergeCell ref="S24:T24"/>
    <mergeCell ref="S25:T25"/>
    <mergeCell ref="S26:T26"/>
    <mergeCell ref="S27:T27"/>
    <mergeCell ref="S28:T28"/>
    <mergeCell ref="S29:T29"/>
    <mergeCell ref="S35:T35"/>
    <mergeCell ref="S36:T36"/>
    <mergeCell ref="S53:T53"/>
    <mergeCell ref="B62:D62"/>
    <mergeCell ref="S54:T54"/>
    <mergeCell ref="S55:T55"/>
    <mergeCell ref="S56:T56"/>
    <mergeCell ref="S57:T57"/>
    <mergeCell ref="S58:T58"/>
    <mergeCell ref="M62:Q62"/>
    <mergeCell ref="S62:T62"/>
    <mergeCell ref="I62:K62"/>
    <mergeCell ref="S59:T59"/>
    <mergeCell ref="S60:T60"/>
    <mergeCell ref="S61:T61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37:T37"/>
    <mergeCell ref="S38:T38"/>
    <mergeCell ref="S39:T39"/>
    <mergeCell ref="AE14:AG14"/>
    <mergeCell ref="AE15:AG15"/>
    <mergeCell ref="AE16:AG16"/>
    <mergeCell ref="AE17:AG17"/>
    <mergeCell ref="AE18:AG18"/>
    <mergeCell ref="S15:T15"/>
    <mergeCell ref="S16:T16"/>
    <mergeCell ref="V1:AC7"/>
    <mergeCell ref="V8:W8"/>
    <mergeCell ref="Z8:AB8"/>
    <mergeCell ref="AD11:AG11"/>
    <mergeCell ref="AE12:AG12"/>
    <mergeCell ref="AE13:AG13"/>
    <mergeCell ref="Z10:AC10"/>
    <mergeCell ref="V10:Y10"/>
    <mergeCell ref="AE33:AG33"/>
    <mergeCell ref="AE24:AG24"/>
    <mergeCell ref="AE25:AG25"/>
    <mergeCell ref="AE26:AG26"/>
    <mergeCell ref="AE27:AG27"/>
    <mergeCell ref="AE28:AG28"/>
    <mergeCell ref="AE19:AG19"/>
    <mergeCell ref="AE20:AG20"/>
    <mergeCell ref="AE21:AG21"/>
    <mergeCell ref="AE22:AG22"/>
    <mergeCell ref="AE23:AG23"/>
    <mergeCell ref="AE48:AG48"/>
    <mergeCell ref="AE49:AG49"/>
    <mergeCell ref="AE50:AG50"/>
    <mergeCell ref="AE51:AG51"/>
    <mergeCell ref="AE52:AG52"/>
    <mergeCell ref="AE44:AG44"/>
    <mergeCell ref="AD1:AG10"/>
    <mergeCell ref="AE45:AG45"/>
    <mergeCell ref="AE46:AG46"/>
    <mergeCell ref="AE47:AG47"/>
    <mergeCell ref="AE39:AG39"/>
    <mergeCell ref="AE40:AG40"/>
    <mergeCell ref="AE41:AG41"/>
    <mergeCell ref="AE42:AG42"/>
    <mergeCell ref="AE43:AG43"/>
    <mergeCell ref="AE34:AG34"/>
    <mergeCell ref="AE35:AG35"/>
    <mergeCell ref="AE36:AG36"/>
    <mergeCell ref="AE37:AG37"/>
    <mergeCell ref="AE38:AG38"/>
    <mergeCell ref="AE29:AG29"/>
    <mergeCell ref="AE30:AG30"/>
    <mergeCell ref="AE31:AG31"/>
    <mergeCell ref="AE32:AG32"/>
    <mergeCell ref="AE58:AG58"/>
    <mergeCell ref="AE59:AG59"/>
    <mergeCell ref="AE60:AG60"/>
    <mergeCell ref="AE61:AG61"/>
    <mergeCell ref="AE53:AG53"/>
    <mergeCell ref="AE54:AG54"/>
    <mergeCell ref="AE55:AG55"/>
    <mergeCell ref="AE56:AG56"/>
    <mergeCell ref="AE57:AG57"/>
  </mergeCells>
  <conditionalFormatting sqref="A1">
    <cfRule type="cellIs" dxfId="0" priority="1" stopIfTrue="1" operator="equal">
      <formula>"&gt; 30 %"</formula>
    </cfRule>
  </conditionalFormatting>
  <dataValidations count="5">
    <dataValidation allowBlank="1" showInputMessage="1" errorTitle="Warning: Max Ceilings exceeded" error="Please be aware that this exceed the &quot;Ceilings&quot; for the maximum amounts for staff cost by country" sqref="K12:K61 Q12:Q61"/>
    <dataValidation type="textLength" operator="lessThan" allowBlank="1" showInputMessage="1" showErrorMessage="1" sqref="S12:S61">
      <formula1>5</formula1>
    </dataValidation>
    <dataValidation type="list" allowBlank="1" showInputMessage="1" showErrorMessage="1" sqref="M12:M61">
      <formula1>$K$5:$K$8</formula1>
    </dataValidation>
    <dataValidation type="list" allowBlank="1" showInputMessage="1" showErrorMessage="1" sqref="I12:I61">
      <formula1>$B$5:$B$6</formula1>
    </dataValidation>
    <dataValidation type="date" allowBlank="1" showInputMessage="1" showErrorMessage="1" sqref="N12:O61">
      <formula1>$X$8</formula1>
      <formula2>$Z$8</formula2>
    </dataValidation>
  </dataValidations>
  <printOptions horizontalCentered="1"/>
  <pageMargins left="0.25" right="0.25" top="0.44062499999999999" bottom="0.75" header="0.3" footer="0.3"/>
  <pageSetup paperSize="9" scale="35" orientation="landscape" r:id="rId1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'II.Distribution of grant'!$A$6:$A$45</xm:f>
          </x14:formula1>
          <xm:sqref>A12:A61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04"/>
  <sheetViews>
    <sheetView topLeftCell="A145" zoomScaleNormal="100" workbookViewId="0">
      <selection activeCell="D57" sqref="D57"/>
    </sheetView>
  </sheetViews>
  <sheetFormatPr defaultColWidth="0" defaultRowHeight="14.4" zeroHeight="1" x14ac:dyDescent="0.3"/>
  <cols>
    <col min="1" max="1" width="37.44140625" bestFit="1" customWidth="1"/>
    <col min="2" max="2" width="23" customWidth="1"/>
    <col min="3" max="3" width="18.109375" bestFit="1" customWidth="1"/>
    <col min="4" max="4" width="24.6640625" customWidth="1"/>
    <col min="5" max="5" width="19.33203125" bestFit="1" customWidth="1"/>
    <col min="6" max="6" width="23.109375" bestFit="1" customWidth="1"/>
    <col min="7" max="7" width="1.6640625" customWidth="1"/>
    <col min="8" max="16384" width="8.88671875" hidden="1"/>
  </cols>
  <sheetData>
    <row r="1" spans="1:7" x14ac:dyDescent="0.3">
      <c r="A1" s="76" t="str">
        <f>+Translation!A89</f>
        <v>Select your country</v>
      </c>
      <c r="B1" s="77"/>
      <c r="C1" s="77" t="str">
        <f>+Translation!A53</f>
        <v xml:space="preserve">Manager </v>
      </c>
      <c r="D1" s="77" t="str">
        <f>+Translation!A54</f>
        <v>Teacher/Trainer/Researcher</v>
      </c>
      <c r="E1" s="77" t="str">
        <f>+Translation!A55</f>
        <v>Technician</v>
      </c>
      <c r="F1" s="77" t="str">
        <f>+Translation!A56</f>
        <v xml:space="preserve">Administrative </v>
      </c>
      <c r="G1" s="78"/>
    </row>
    <row r="2" spans="1:7" ht="14.25" customHeight="1" x14ac:dyDescent="0.3">
      <c r="A2" s="79" t="s">
        <v>7</v>
      </c>
      <c r="B2" s="80" t="s">
        <v>260</v>
      </c>
      <c r="C2" s="80">
        <v>353</v>
      </c>
      <c r="D2" s="80">
        <v>289</v>
      </c>
      <c r="E2" s="80">
        <v>228</v>
      </c>
      <c r="F2" s="80">
        <v>189</v>
      </c>
      <c r="G2" s="78"/>
    </row>
    <row r="3" spans="1:7" ht="14.25" customHeight="1" x14ac:dyDescent="0.3">
      <c r="A3" s="82" t="s">
        <v>8</v>
      </c>
      <c r="B3" s="83" t="s">
        <v>260</v>
      </c>
      <c r="C3" s="83">
        <v>336</v>
      </c>
      <c r="D3" s="83">
        <v>257</v>
      </c>
      <c r="E3" s="83">
        <v>194</v>
      </c>
      <c r="F3" s="83">
        <v>157</v>
      </c>
      <c r="G3" s="78"/>
    </row>
    <row r="4" spans="1:7" ht="14.25" customHeight="1" x14ac:dyDescent="0.3">
      <c r="A4" s="88" t="s">
        <v>10</v>
      </c>
      <c r="B4" s="89" t="s">
        <v>260</v>
      </c>
      <c r="C4" s="89">
        <v>106</v>
      </c>
      <c r="D4" s="89">
        <v>88</v>
      </c>
      <c r="E4" s="89">
        <v>66</v>
      </c>
      <c r="F4" s="89">
        <v>47</v>
      </c>
      <c r="G4" s="78"/>
    </row>
    <row r="5" spans="1:7" ht="14.25" customHeight="1" x14ac:dyDescent="0.3">
      <c r="A5" s="90" t="s">
        <v>66</v>
      </c>
      <c r="B5" s="89" t="s">
        <v>260</v>
      </c>
      <c r="C5" s="89">
        <v>106</v>
      </c>
      <c r="D5" s="89">
        <v>88</v>
      </c>
      <c r="E5" s="89">
        <v>66</v>
      </c>
      <c r="F5" s="89">
        <v>47</v>
      </c>
      <c r="G5" s="78"/>
    </row>
    <row r="6" spans="1:7" ht="14.25" customHeight="1" x14ac:dyDescent="0.3">
      <c r="A6" s="85" t="s">
        <v>9</v>
      </c>
      <c r="B6" s="86" t="s">
        <v>260</v>
      </c>
      <c r="C6" s="86">
        <v>197</v>
      </c>
      <c r="D6" s="86">
        <v>164</v>
      </c>
      <c r="E6" s="86">
        <v>122</v>
      </c>
      <c r="F6" s="86">
        <v>93</v>
      </c>
      <c r="G6" s="78"/>
    </row>
    <row r="7" spans="1:7" ht="14.25" customHeight="1" x14ac:dyDescent="0.3">
      <c r="A7" s="87" t="s">
        <v>60</v>
      </c>
      <c r="B7" s="86" t="s">
        <v>260</v>
      </c>
      <c r="C7" s="86">
        <v>197</v>
      </c>
      <c r="D7" s="86">
        <v>164</v>
      </c>
      <c r="E7" s="86">
        <v>122</v>
      </c>
      <c r="F7" s="86">
        <v>93</v>
      </c>
      <c r="G7" s="78"/>
    </row>
    <row r="8" spans="1:7" ht="14.25" customHeight="1" x14ac:dyDescent="0.3">
      <c r="A8" s="81" t="s">
        <v>41</v>
      </c>
      <c r="B8" s="80" t="s">
        <v>260</v>
      </c>
      <c r="C8" s="80">
        <v>353</v>
      </c>
      <c r="D8" s="80">
        <v>289</v>
      </c>
      <c r="E8" s="80">
        <v>228</v>
      </c>
      <c r="F8" s="80">
        <v>189</v>
      </c>
      <c r="G8" s="78"/>
    </row>
    <row r="9" spans="1:7" ht="14.25" customHeight="1" x14ac:dyDescent="0.3">
      <c r="A9" s="90" t="s">
        <v>67</v>
      </c>
      <c r="B9" s="89" t="s">
        <v>260</v>
      </c>
      <c r="C9" s="89">
        <v>106</v>
      </c>
      <c r="D9" s="89">
        <v>88</v>
      </c>
      <c r="E9" s="89">
        <v>66</v>
      </c>
      <c r="F9" s="89">
        <v>47</v>
      </c>
      <c r="G9" s="78"/>
    </row>
    <row r="10" spans="1:7" ht="14.25" customHeight="1" x14ac:dyDescent="0.3">
      <c r="A10" s="84" t="s">
        <v>54</v>
      </c>
      <c r="B10" s="83" t="s">
        <v>260</v>
      </c>
      <c r="C10" s="83">
        <v>336</v>
      </c>
      <c r="D10" s="83">
        <v>257</v>
      </c>
      <c r="E10" s="83">
        <v>194</v>
      </c>
      <c r="F10" s="83">
        <v>157</v>
      </c>
      <c r="G10" s="78"/>
    </row>
    <row r="11" spans="1:7" ht="14.25" customHeight="1" x14ac:dyDescent="0.3">
      <c r="A11" s="90" t="s">
        <v>68</v>
      </c>
      <c r="B11" s="89" t="s">
        <v>260</v>
      </c>
      <c r="C11" s="89">
        <v>106</v>
      </c>
      <c r="D11" s="89">
        <v>88</v>
      </c>
      <c r="E11" s="89">
        <v>66</v>
      </c>
      <c r="F11" s="89">
        <v>47</v>
      </c>
      <c r="G11" s="78"/>
    </row>
    <row r="12" spans="1:7" ht="14.25" customHeight="1" x14ac:dyDescent="0.3">
      <c r="A12" s="84" t="s">
        <v>55</v>
      </c>
      <c r="B12" s="83" t="s">
        <v>260</v>
      </c>
      <c r="C12" s="83">
        <v>336</v>
      </c>
      <c r="D12" s="83">
        <v>257</v>
      </c>
      <c r="E12" s="83">
        <v>194</v>
      </c>
      <c r="F12" s="83">
        <v>157</v>
      </c>
      <c r="G12" s="78"/>
    </row>
    <row r="13" spans="1:7" ht="14.25" customHeight="1" x14ac:dyDescent="0.3">
      <c r="A13" s="84" t="s">
        <v>56</v>
      </c>
      <c r="B13" s="83" t="s">
        <v>260</v>
      </c>
      <c r="C13" s="83">
        <v>336</v>
      </c>
      <c r="D13" s="83">
        <v>257</v>
      </c>
      <c r="E13" s="83">
        <v>194</v>
      </c>
      <c r="F13" s="83">
        <v>157</v>
      </c>
      <c r="G13" s="78"/>
    </row>
    <row r="14" spans="1:7" ht="14.25" customHeight="1" x14ac:dyDescent="0.3">
      <c r="A14" s="87" t="s">
        <v>61</v>
      </c>
      <c r="B14" s="86" t="s">
        <v>260</v>
      </c>
      <c r="C14" s="86">
        <v>197</v>
      </c>
      <c r="D14" s="86">
        <v>164</v>
      </c>
      <c r="E14" s="86">
        <v>122</v>
      </c>
      <c r="F14" s="86">
        <v>93</v>
      </c>
      <c r="G14" s="78"/>
    </row>
    <row r="15" spans="1:7" ht="14.25" customHeight="1" x14ac:dyDescent="0.3">
      <c r="A15" s="90" t="s">
        <v>69</v>
      </c>
      <c r="B15" s="89" t="s">
        <v>260</v>
      </c>
      <c r="C15" s="89">
        <v>106</v>
      </c>
      <c r="D15" s="89">
        <v>88</v>
      </c>
      <c r="E15" s="89">
        <v>66</v>
      </c>
      <c r="F15" s="89">
        <v>47</v>
      </c>
      <c r="G15" s="78"/>
    </row>
    <row r="16" spans="1:7" ht="14.25" customHeight="1" x14ac:dyDescent="0.3">
      <c r="A16" s="84" t="s">
        <v>57</v>
      </c>
      <c r="B16" s="83" t="s">
        <v>260</v>
      </c>
      <c r="C16" s="83">
        <v>336</v>
      </c>
      <c r="D16" s="83">
        <v>257</v>
      </c>
      <c r="E16" s="83">
        <v>194</v>
      </c>
      <c r="F16" s="83">
        <v>157</v>
      </c>
      <c r="G16" s="78"/>
    </row>
    <row r="17" spans="1:7" ht="14.25" customHeight="1" x14ac:dyDescent="0.3">
      <c r="A17" s="81" t="s">
        <v>42</v>
      </c>
      <c r="B17" s="80" t="s">
        <v>260</v>
      </c>
      <c r="C17" s="80">
        <v>353</v>
      </c>
      <c r="D17" s="80">
        <v>289</v>
      </c>
      <c r="E17" s="80">
        <v>228</v>
      </c>
      <c r="F17" s="80">
        <v>189</v>
      </c>
      <c r="G17" s="78"/>
    </row>
    <row r="18" spans="1:7" ht="14.25" customHeight="1" x14ac:dyDescent="0.3">
      <c r="A18" s="84" t="s">
        <v>58</v>
      </c>
      <c r="B18" s="83" t="s">
        <v>260</v>
      </c>
      <c r="C18" s="83">
        <v>336</v>
      </c>
      <c r="D18" s="83">
        <v>257</v>
      </c>
      <c r="E18" s="83">
        <v>194</v>
      </c>
      <c r="F18" s="83">
        <v>157</v>
      </c>
      <c r="G18" s="78"/>
    </row>
    <row r="19" spans="1:7" ht="14.25" customHeight="1" x14ac:dyDescent="0.3">
      <c r="A19" s="90" t="s">
        <v>70</v>
      </c>
      <c r="B19" s="89" t="s">
        <v>260</v>
      </c>
      <c r="C19" s="89">
        <v>106</v>
      </c>
      <c r="D19" s="89">
        <v>88</v>
      </c>
      <c r="E19" s="89">
        <v>66</v>
      </c>
      <c r="F19" s="89">
        <v>47</v>
      </c>
      <c r="G19" s="78"/>
    </row>
    <row r="20" spans="1:7" ht="14.25" customHeight="1" x14ac:dyDescent="0.3">
      <c r="A20" s="81" t="s">
        <v>48</v>
      </c>
      <c r="B20" s="80" t="s">
        <v>260</v>
      </c>
      <c r="C20" s="80">
        <v>353</v>
      </c>
      <c r="D20" s="80">
        <v>289</v>
      </c>
      <c r="E20" s="80">
        <v>228</v>
      </c>
      <c r="F20" s="80">
        <v>189</v>
      </c>
      <c r="G20" s="78"/>
    </row>
    <row r="21" spans="1:7" ht="14.25" customHeight="1" x14ac:dyDescent="0.3">
      <c r="A21" s="90" t="s">
        <v>71</v>
      </c>
      <c r="B21" s="89" t="s">
        <v>260</v>
      </c>
      <c r="C21" s="89">
        <v>106</v>
      </c>
      <c r="D21" s="89">
        <v>88</v>
      </c>
      <c r="E21" s="89">
        <v>66</v>
      </c>
      <c r="F21" s="89">
        <v>47</v>
      </c>
      <c r="G21" s="78"/>
    </row>
    <row r="22" spans="1:7" ht="14.25" customHeight="1" x14ac:dyDescent="0.3">
      <c r="A22" s="81" t="s">
        <v>49</v>
      </c>
      <c r="B22" s="80" t="s">
        <v>260</v>
      </c>
      <c r="C22" s="80">
        <v>353</v>
      </c>
      <c r="D22" s="80">
        <v>289</v>
      </c>
      <c r="E22" s="80">
        <v>228</v>
      </c>
      <c r="F22" s="80">
        <v>189</v>
      </c>
      <c r="G22" s="78"/>
    </row>
    <row r="23" spans="1:7" ht="14.25" customHeight="1" x14ac:dyDescent="0.3">
      <c r="A23" s="87" t="s">
        <v>62</v>
      </c>
      <c r="B23" s="86" t="s">
        <v>260</v>
      </c>
      <c r="C23" s="86">
        <v>197</v>
      </c>
      <c r="D23" s="86">
        <v>164</v>
      </c>
      <c r="E23" s="86">
        <v>122</v>
      </c>
      <c r="F23" s="86">
        <v>93</v>
      </c>
      <c r="G23" s="78"/>
    </row>
    <row r="24" spans="1:7" ht="14.25" customHeight="1" x14ac:dyDescent="0.3">
      <c r="A24" s="81" t="s">
        <v>50</v>
      </c>
      <c r="B24" s="80" t="s">
        <v>260</v>
      </c>
      <c r="C24" s="80">
        <v>353</v>
      </c>
      <c r="D24" s="80">
        <v>289</v>
      </c>
      <c r="E24" s="80">
        <v>228</v>
      </c>
      <c r="F24" s="80">
        <v>189</v>
      </c>
      <c r="G24" s="78"/>
    </row>
    <row r="25" spans="1:7" ht="14.25" customHeight="1" x14ac:dyDescent="0.3">
      <c r="A25" s="81" t="s">
        <v>51</v>
      </c>
      <c r="B25" s="80" t="s">
        <v>260</v>
      </c>
      <c r="C25" s="80">
        <v>353</v>
      </c>
      <c r="D25" s="80">
        <v>289</v>
      </c>
      <c r="E25" s="80">
        <v>228</v>
      </c>
      <c r="F25" s="80">
        <v>189</v>
      </c>
      <c r="G25" s="78"/>
    </row>
    <row r="26" spans="1:7" ht="14.25" customHeight="1" x14ac:dyDescent="0.3">
      <c r="A26" s="90" t="s">
        <v>72</v>
      </c>
      <c r="B26" s="89" t="s">
        <v>260</v>
      </c>
      <c r="C26" s="89">
        <v>106</v>
      </c>
      <c r="D26" s="89">
        <v>88</v>
      </c>
      <c r="E26" s="89">
        <v>66</v>
      </c>
      <c r="F26" s="89">
        <v>47</v>
      </c>
      <c r="G26" s="78"/>
    </row>
    <row r="27" spans="1:7" ht="14.25" customHeight="1" x14ac:dyDescent="0.3">
      <c r="A27" s="87" t="s">
        <v>63</v>
      </c>
      <c r="B27" s="86" t="s">
        <v>260</v>
      </c>
      <c r="C27" s="86">
        <v>197</v>
      </c>
      <c r="D27" s="86">
        <v>164</v>
      </c>
      <c r="E27" s="86">
        <v>122</v>
      </c>
      <c r="F27" s="86">
        <v>93</v>
      </c>
      <c r="G27" s="78"/>
    </row>
    <row r="28" spans="1:7" ht="14.25" customHeight="1" x14ac:dyDescent="0.3">
      <c r="A28" s="90" t="s">
        <v>73</v>
      </c>
      <c r="B28" s="89" t="s">
        <v>260</v>
      </c>
      <c r="C28" s="89">
        <v>106</v>
      </c>
      <c r="D28" s="89">
        <v>88</v>
      </c>
      <c r="E28" s="89">
        <v>66</v>
      </c>
      <c r="F28" s="89">
        <v>47</v>
      </c>
      <c r="G28" s="78"/>
    </row>
    <row r="29" spans="1:7" ht="14.25" customHeight="1" x14ac:dyDescent="0.3">
      <c r="A29" s="90" t="s">
        <v>74</v>
      </c>
      <c r="B29" s="89" t="s">
        <v>260</v>
      </c>
      <c r="C29" s="89">
        <v>106</v>
      </c>
      <c r="D29" s="89">
        <v>88</v>
      </c>
      <c r="E29" s="89">
        <v>66</v>
      </c>
      <c r="F29" s="89">
        <v>47</v>
      </c>
      <c r="G29" s="78"/>
    </row>
    <row r="30" spans="1:7" ht="14.25" customHeight="1" x14ac:dyDescent="0.3">
      <c r="A30" s="87" t="s">
        <v>64</v>
      </c>
      <c r="B30" s="86" t="s">
        <v>260</v>
      </c>
      <c r="C30" s="86">
        <v>197</v>
      </c>
      <c r="D30" s="86">
        <v>164</v>
      </c>
      <c r="E30" s="86">
        <v>122</v>
      </c>
      <c r="F30" s="86">
        <v>93</v>
      </c>
      <c r="G30" s="78"/>
    </row>
    <row r="31" spans="1:7" ht="14.25" customHeight="1" x14ac:dyDescent="0.3">
      <c r="A31" s="87" t="s">
        <v>65</v>
      </c>
      <c r="B31" s="86" t="s">
        <v>260</v>
      </c>
      <c r="C31" s="86">
        <v>197</v>
      </c>
      <c r="D31" s="86">
        <v>164</v>
      </c>
      <c r="E31" s="86">
        <v>122</v>
      </c>
      <c r="F31" s="86">
        <v>93</v>
      </c>
      <c r="G31" s="78"/>
    </row>
    <row r="32" spans="1:7" ht="14.25" customHeight="1" x14ac:dyDescent="0.3">
      <c r="A32" s="81" t="s">
        <v>52</v>
      </c>
      <c r="B32" s="80" t="s">
        <v>260</v>
      </c>
      <c r="C32" s="80">
        <v>353</v>
      </c>
      <c r="D32" s="80">
        <v>289</v>
      </c>
      <c r="E32" s="80">
        <v>228</v>
      </c>
      <c r="F32" s="80">
        <v>189</v>
      </c>
      <c r="G32" s="78"/>
    </row>
    <row r="33" spans="1:7" ht="14.25" customHeight="1" x14ac:dyDescent="0.3">
      <c r="A33" s="81" t="s">
        <v>53</v>
      </c>
      <c r="B33" s="80" t="s">
        <v>260</v>
      </c>
      <c r="C33" s="80">
        <v>353</v>
      </c>
      <c r="D33" s="80">
        <v>289</v>
      </c>
      <c r="E33" s="80">
        <v>228</v>
      </c>
      <c r="F33" s="80">
        <v>189</v>
      </c>
      <c r="G33" s="78"/>
    </row>
    <row r="34" spans="1:7" ht="14.25" customHeight="1" x14ac:dyDescent="0.3">
      <c r="A34" s="90" t="s">
        <v>75</v>
      </c>
      <c r="B34" s="89" t="s">
        <v>260</v>
      </c>
      <c r="C34" s="89">
        <v>106</v>
      </c>
      <c r="D34" s="89">
        <v>88</v>
      </c>
      <c r="E34" s="89">
        <v>66</v>
      </c>
      <c r="F34" s="89">
        <v>47</v>
      </c>
      <c r="G34" s="78"/>
    </row>
    <row r="35" spans="1:7" ht="14.25" customHeight="1" x14ac:dyDescent="0.3">
      <c r="A35" s="84" t="s">
        <v>59</v>
      </c>
      <c r="B35" s="83" t="s">
        <v>260</v>
      </c>
      <c r="C35" s="83">
        <v>336</v>
      </c>
      <c r="D35" s="83">
        <v>257</v>
      </c>
      <c r="E35" s="83">
        <v>194</v>
      </c>
      <c r="F35" s="83">
        <v>157</v>
      </c>
      <c r="G35" s="78"/>
    </row>
    <row r="36" spans="1:7" ht="14.25" customHeight="1" x14ac:dyDescent="0.3">
      <c r="A36" s="100" t="s">
        <v>14</v>
      </c>
      <c r="B36" s="101" t="s">
        <v>261</v>
      </c>
      <c r="C36" s="101">
        <v>106</v>
      </c>
      <c r="D36" s="101">
        <v>88</v>
      </c>
      <c r="E36" s="101">
        <v>66</v>
      </c>
      <c r="F36" s="101">
        <v>47</v>
      </c>
      <c r="G36" s="78"/>
    </row>
    <row r="37" spans="1:7" ht="14.25" customHeight="1" x14ac:dyDescent="0.3">
      <c r="A37" s="102" t="s">
        <v>95</v>
      </c>
      <c r="B37" s="101" t="s">
        <v>261</v>
      </c>
      <c r="C37" s="101">
        <v>106</v>
      </c>
      <c r="D37" s="101">
        <v>88</v>
      </c>
      <c r="E37" s="101">
        <v>66</v>
      </c>
      <c r="F37" s="101">
        <v>47</v>
      </c>
      <c r="G37" s="78"/>
    </row>
    <row r="38" spans="1:7" ht="14.25" customHeight="1" x14ac:dyDescent="0.3">
      <c r="A38" s="102" t="s">
        <v>96</v>
      </c>
      <c r="B38" s="101" t="s">
        <v>261</v>
      </c>
      <c r="C38" s="101">
        <v>106</v>
      </c>
      <c r="D38" s="101">
        <v>88</v>
      </c>
      <c r="E38" s="101">
        <v>66</v>
      </c>
      <c r="F38" s="101">
        <v>47</v>
      </c>
      <c r="G38" s="78"/>
    </row>
    <row r="39" spans="1:7" ht="14.25" customHeight="1" x14ac:dyDescent="0.3">
      <c r="A39" s="94" t="s">
        <v>12</v>
      </c>
      <c r="B39" s="95" t="s">
        <v>261</v>
      </c>
      <c r="C39" s="95">
        <v>336</v>
      </c>
      <c r="D39" s="95">
        <v>257</v>
      </c>
      <c r="E39" s="95">
        <v>194</v>
      </c>
      <c r="F39" s="95">
        <v>157</v>
      </c>
      <c r="G39" s="78"/>
    </row>
    <row r="40" spans="1:7" ht="14.25" customHeight="1" x14ac:dyDescent="0.3">
      <c r="A40" s="102" t="s">
        <v>97</v>
      </c>
      <c r="B40" s="101" t="s">
        <v>261</v>
      </c>
      <c r="C40" s="101">
        <v>106</v>
      </c>
      <c r="D40" s="101">
        <v>88</v>
      </c>
      <c r="E40" s="101">
        <v>66</v>
      </c>
      <c r="F40" s="101">
        <v>47</v>
      </c>
      <c r="G40" s="78"/>
    </row>
    <row r="41" spans="1:7" ht="14.25" customHeight="1" x14ac:dyDescent="0.3">
      <c r="A41" s="102" t="s">
        <v>98</v>
      </c>
      <c r="B41" s="101" t="s">
        <v>261</v>
      </c>
      <c r="C41" s="101">
        <v>106</v>
      </c>
      <c r="D41" s="101">
        <v>88</v>
      </c>
      <c r="E41" s="101">
        <v>66</v>
      </c>
      <c r="F41" s="101">
        <v>47</v>
      </c>
      <c r="G41" s="78"/>
    </row>
    <row r="42" spans="1:7" ht="14.25" customHeight="1" x14ac:dyDescent="0.3">
      <c r="A42" s="102" t="s">
        <v>99</v>
      </c>
      <c r="B42" s="101" t="s">
        <v>261</v>
      </c>
      <c r="C42" s="101">
        <v>106</v>
      </c>
      <c r="D42" s="101">
        <v>88</v>
      </c>
      <c r="E42" s="101">
        <v>66</v>
      </c>
      <c r="F42" s="101">
        <v>47</v>
      </c>
      <c r="G42" s="78"/>
    </row>
    <row r="43" spans="1:7" ht="14.25" customHeight="1" x14ac:dyDescent="0.3">
      <c r="A43" s="102" t="s">
        <v>100</v>
      </c>
      <c r="B43" s="101" t="s">
        <v>261</v>
      </c>
      <c r="C43" s="101">
        <v>106</v>
      </c>
      <c r="D43" s="101">
        <v>88</v>
      </c>
      <c r="E43" s="101">
        <v>66</v>
      </c>
      <c r="F43" s="101">
        <v>47</v>
      </c>
      <c r="G43" s="78"/>
    </row>
    <row r="44" spans="1:7" ht="14.25" customHeight="1" x14ac:dyDescent="0.3">
      <c r="A44" s="91" t="s">
        <v>11</v>
      </c>
      <c r="B44" s="92" t="s">
        <v>261</v>
      </c>
      <c r="C44" s="92">
        <v>353</v>
      </c>
      <c r="D44" s="92">
        <v>289</v>
      </c>
      <c r="E44" s="92">
        <v>228</v>
      </c>
      <c r="F44" s="92">
        <v>189</v>
      </c>
      <c r="G44" s="78"/>
    </row>
    <row r="45" spans="1:7" ht="14.25" customHeight="1" x14ac:dyDescent="0.3">
      <c r="A45" s="102" t="s">
        <v>101</v>
      </c>
      <c r="B45" s="101" t="s">
        <v>261</v>
      </c>
      <c r="C45" s="101">
        <v>106</v>
      </c>
      <c r="D45" s="101">
        <v>88</v>
      </c>
      <c r="E45" s="101">
        <v>66</v>
      </c>
      <c r="F45" s="101">
        <v>47</v>
      </c>
      <c r="G45" s="78"/>
    </row>
    <row r="46" spans="1:7" ht="14.25" customHeight="1" x14ac:dyDescent="0.3">
      <c r="A46" s="97" t="s">
        <v>13</v>
      </c>
      <c r="B46" s="98" t="s">
        <v>261</v>
      </c>
      <c r="C46" s="98">
        <v>197</v>
      </c>
      <c r="D46" s="98">
        <v>164</v>
      </c>
      <c r="E46" s="98">
        <v>122</v>
      </c>
      <c r="F46" s="98">
        <v>93</v>
      </c>
      <c r="G46" s="78"/>
    </row>
    <row r="47" spans="1:7" ht="14.25" customHeight="1" x14ac:dyDescent="0.3">
      <c r="A47" s="99" t="s">
        <v>87</v>
      </c>
      <c r="B47" s="98" t="s">
        <v>261</v>
      </c>
      <c r="C47" s="98">
        <v>197</v>
      </c>
      <c r="D47" s="98">
        <v>164</v>
      </c>
      <c r="E47" s="98">
        <v>122</v>
      </c>
      <c r="F47" s="98">
        <v>93</v>
      </c>
      <c r="G47" s="78"/>
    </row>
    <row r="48" spans="1:7" ht="14.25" customHeight="1" x14ac:dyDescent="0.3">
      <c r="A48" s="102" t="s">
        <v>102</v>
      </c>
      <c r="B48" s="101" t="s">
        <v>261</v>
      </c>
      <c r="C48" s="101">
        <v>106</v>
      </c>
      <c r="D48" s="101">
        <v>88</v>
      </c>
      <c r="E48" s="101">
        <v>66</v>
      </c>
      <c r="F48" s="101">
        <v>47</v>
      </c>
      <c r="G48" s="78"/>
    </row>
    <row r="49" spans="1:7" ht="14.25" customHeight="1" x14ac:dyDescent="0.3">
      <c r="A49" s="102" t="s">
        <v>103</v>
      </c>
      <c r="B49" s="101" t="s">
        <v>261</v>
      </c>
      <c r="C49" s="101">
        <v>106</v>
      </c>
      <c r="D49" s="101">
        <v>88</v>
      </c>
      <c r="E49" s="101">
        <v>66</v>
      </c>
      <c r="F49" s="101">
        <v>47</v>
      </c>
      <c r="G49" s="78"/>
    </row>
    <row r="50" spans="1:7" ht="14.25" customHeight="1" x14ac:dyDescent="0.3">
      <c r="A50" s="102" t="s">
        <v>105</v>
      </c>
      <c r="B50" s="101" t="s">
        <v>261</v>
      </c>
      <c r="C50" s="101">
        <v>106</v>
      </c>
      <c r="D50" s="101">
        <v>88</v>
      </c>
      <c r="E50" s="101">
        <v>66</v>
      </c>
      <c r="F50" s="101">
        <v>47</v>
      </c>
      <c r="G50" s="78"/>
    </row>
    <row r="51" spans="1:7" ht="14.25" customHeight="1" x14ac:dyDescent="0.3">
      <c r="A51" s="102" t="s">
        <v>106</v>
      </c>
      <c r="B51" s="101" t="s">
        <v>261</v>
      </c>
      <c r="C51" s="101">
        <v>106</v>
      </c>
      <c r="D51" s="101">
        <v>88</v>
      </c>
      <c r="E51" s="101">
        <v>66</v>
      </c>
      <c r="F51" s="101">
        <v>47</v>
      </c>
      <c r="G51" s="78"/>
    </row>
    <row r="52" spans="1:7" ht="14.25" customHeight="1" x14ac:dyDescent="0.3">
      <c r="A52" s="102" t="s">
        <v>107</v>
      </c>
      <c r="B52" s="101" t="s">
        <v>261</v>
      </c>
      <c r="C52" s="101">
        <v>106</v>
      </c>
      <c r="D52" s="101">
        <v>88</v>
      </c>
      <c r="E52" s="101">
        <v>66</v>
      </c>
      <c r="F52" s="101">
        <v>47</v>
      </c>
      <c r="G52" s="78"/>
    </row>
    <row r="53" spans="1:7" ht="14.25" customHeight="1" x14ac:dyDescent="0.3">
      <c r="A53" s="102" t="s">
        <v>108</v>
      </c>
      <c r="B53" s="101" t="s">
        <v>261</v>
      </c>
      <c r="C53" s="101">
        <v>106</v>
      </c>
      <c r="D53" s="101">
        <v>88</v>
      </c>
      <c r="E53" s="101">
        <v>66</v>
      </c>
      <c r="F53" s="101">
        <v>47</v>
      </c>
      <c r="G53" s="78"/>
    </row>
    <row r="54" spans="1:7" ht="14.25" customHeight="1" x14ac:dyDescent="0.3">
      <c r="A54" s="102" t="s">
        <v>109</v>
      </c>
      <c r="B54" s="101" t="s">
        <v>261</v>
      </c>
      <c r="C54" s="101">
        <v>106</v>
      </c>
      <c r="D54" s="101">
        <v>88</v>
      </c>
      <c r="E54" s="101">
        <v>66</v>
      </c>
      <c r="F54" s="101">
        <v>47</v>
      </c>
      <c r="G54" s="78"/>
    </row>
    <row r="55" spans="1:7" ht="14.25" customHeight="1" x14ac:dyDescent="0.3">
      <c r="A55" s="102" t="s">
        <v>110</v>
      </c>
      <c r="B55" s="101" t="s">
        <v>261</v>
      </c>
      <c r="C55" s="101">
        <v>106</v>
      </c>
      <c r="D55" s="101">
        <v>88</v>
      </c>
      <c r="E55" s="101">
        <v>66</v>
      </c>
      <c r="F55" s="101">
        <v>47</v>
      </c>
      <c r="G55" s="78"/>
    </row>
    <row r="56" spans="1:7" ht="14.25" customHeight="1" x14ac:dyDescent="0.3">
      <c r="A56" s="102" t="s">
        <v>111</v>
      </c>
      <c r="B56" s="101" t="s">
        <v>261</v>
      </c>
      <c r="C56" s="101">
        <v>106</v>
      </c>
      <c r="D56" s="101">
        <v>88</v>
      </c>
      <c r="E56" s="101">
        <v>66</v>
      </c>
      <c r="F56" s="101">
        <v>47</v>
      </c>
      <c r="G56" s="78"/>
    </row>
    <row r="57" spans="1:7" ht="14.25" customHeight="1" x14ac:dyDescent="0.3">
      <c r="A57" s="102" t="s">
        <v>112</v>
      </c>
      <c r="B57" s="101" t="s">
        <v>261</v>
      </c>
      <c r="C57" s="101">
        <v>106</v>
      </c>
      <c r="D57" s="101">
        <v>88</v>
      </c>
      <c r="E57" s="101">
        <v>66</v>
      </c>
      <c r="F57" s="101">
        <v>47</v>
      </c>
      <c r="G57" s="78"/>
    </row>
    <row r="58" spans="1:7" ht="14.25" customHeight="1" x14ac:dyDescent="0.3">
      <c r="A58" s="96" t="s">
        <v>82</v>
      </c>
      <c r="B58" s="95" t="s">
        <v>261</v>
      </c>
      <c r="C58" s="95">
        <v>336</v>
      </c>
      <c r="D58" s="95">
        <v>257</v>
      </c>
      <c r="E58" s="95">
        <v>194</v>
      </c>
      <c r="F58" s="95">
        <v>157</v>
      </c>
      <c r="G58" s="78"/>
    </row>
    <row r="59" spans="1:7" ht="14.25" customHeight="1" x14ac:dyDescent="0.3">
      <c r="A59" s="102" t="s">
        <v>113</v>
      </c>
      <c r="B59" s="101" t="s">
        <v>261</v>
      </c>
      <c r="C59" s="101">
        <v>106</v>
      </c>
      <c r="D59" s="101">
        <v>88</v>
      </c>
      <c r="E59" s="101">
        <v>66</v>
      </c>
      <c r="F59" s="101">
        <v>47</v>
      </c>
      <c r="G59" s="78"/>
    </row>
    <row r="60" spans="1:7" ht="14.25" customHeight="1" x14ac:dyDescent="0.3">
      <c r="A60" s="102" t="s">
        <v>114</v>
      </c>
      <c r="B60" s="101" t="s">
        <v>261</v>
      </c>
      <c r="C60" s="101">
        <v>106</v>
      </c>
      <c r="D60" s="101">
        <v>88</v>
      </c>
      <c r="E60" s="101">
        <v>66</v>
      </c>
      <c r="F60" s="101">
        <v>47</v>
      </c>
      <c r="G60" s="78"/>
    </row>
    <row r="61" spans="1:7" ht="14.25" customHeight="1" x14ac:dyDescent="0.3">
      <c r="A61" s="102" t="s">
        <v>115</v>
      </c>
      <c r="B61" s="101" t="s">
        <v>261</v>
      </c>
      <c r="C61" s="101">
        <v>106</v>
      </c>
      <c r="D61" s="101">
        <v>88</v>
      </c>
      <c r="E61" s="101">
        <v>66</v>
      </c>
      <c r="F61" s="101">
        <v>47</v>
      </c>
      <c r="G61" s="78"/>
    </row>
    <row r="62" spans="1:7" ht="14.25" customHeight="1" x14ac:dyDescent="0.3">
      <c r="A62" s="102" t="s">
        <v>116</v>
      </c>
      <c r="B62" s="101" t="s">
        <v>261</v>
      </c>
      <c r="C62" s="101">
        <v>106</v>
      </c>
      <c r="D62" s="101">
        <v>88</v>
      </c>
      <c r="E62" s="101">
        <v>66</v>
      </c>
      <c r="F62" s="101">
        <v>47</v>
      </c>
      <c r="G62" s="78"/>
    </row>
    <row r="63" spans="1:7" ht="14.25" customHeight="1" x14ac:dyDescent="0.3">
      <c r="A63" s="93" t="s">
        <v>76</v>
      </c>
      <c r="B63" s="92" t="s">
        <v>261</v>
      </c>
      <c r="C63" s="92">
        <v>353</v>
      </c>
      <c r="D63" s="92">
        <v>289</v>
      </c>
      <c r="E63" s="92">
        <v>228</v>
      </c>
      <c r="F63" s="92">
        <v>189</v>
      </c>
      <c r="G63" s="78"/>
    </row>
    <row r="64" spans="1:7" ht="14.25" customHeight="1" x14ac:dyDescent="0.3">
      <c r="A64" s="102" t="s">
        <v>117</v>
      </c>
      <c r="B64" s="101" t="s">
        <v>261</v>
      </c>
      <c r="C64" s="101">
        <v>106</v>
      </c>
      <c r="D64" s="101">
        <v>88</v>
      </c>
      <c r="E64" s="101">
        <v>66</v>
      </c>
      <c r="F64" s="101">
        <v>47</v>
      </c>
      <c r="G64" s="78"/>
    </row>
    <row r="65" spans="1:7" ht="14.25" customHeight="1" x14ac:dyDescent="0.3">
      <c r="A65" s="102" t="s">
        <v>118</v>
      </c>
      <c r="B65" s="101" t="s">
        <v>261</v>
      </c>
      <c r="C65" s="101">
        <v>106</v>
      </c>
      <c r="D65" s="101">
        <v>88</v>
      </c>
      <c r="E65" s="101">
        <v>66</v>
      </c>
      <c r="F65" s="101">
        <v>47</v>
      </c>
      <c r="G65" s="78"/>
    </row>
    <row r="66" spans="1:7" ht="14.25" customHeight="1" x14ac:dyDescent="0.3">
      <c r="A66" s="102" t="s">
        <v>119</v>
      </c>
      <c r="B66" s="101" t="s">
        <v>261</v>
      </c>
      <c r="C66" s="101">
        <v>106</v>
      </c>
      <c r="D66" s="101">
        <v>88</v>
      </c>
      <c r="E66" s="101">
        <v>66</v>
      </c>
      <c r="F66" s="101">
        <v>47</v>
      </c>
      <c r="G66" s="78"/>
    </row>
    <row r="67" spans="1:7" ht="14.25" customHeight="1" x14ac:dyDescent="0.3">
      <c r="A67" s="102" t="s">
        <v>104</v>
      </c>
      <c r="B67" s="101" t="s">
        <v>261</v>
      </c>
      <c r="C67" s="101">
        <v>106</v>
      </c>
      <c r="D67" s="101">
        <v>88</v>
      </c>
      <c r="E67" s="101">
        <v>66</v>
      </c>
      <c r="F67" s="101">
        <v>47</v>
      </c>
      <c r="G67" s="78"/>
    </row>
    <row r="68" spans="1:7" ht="14.25" customHeight="1" x14ac:dyDescent="0.3">
      <c r="A68" s="102" t="s">
        <v>120</v>
      </c>
      <c r="B68" s="101" t="s">
        <v>261</v>
      </c>
      <c r="C68" s="101">
        <v>106</v>
      </c>
      <c r="D68" s="101">
        <v>88</v>
      </c>
      <c r="E68" s="101">
        <v>66</v>
      </c>
      <c r="F68" s="101">
        <v>47</v>
      </c>
      <c r="G68" s="78"/>
    </row>
    <row r="69" spans="1:7" ht="14.25" customHeight="1" x14ac:dyDescent="0.3">
      <c r="A69" s="102" t="s">
        <v>121</v>
      </c>
      <c r="B69" s="101" t="s">
        <v>261</v>
      </c>
      <c r="C69" s="101">
        <v>106</v>
      </c>
      <c r="D69" s="101">
        <v>88</v>
      </c>
      <c r="E69" s="101">
        <v>66</v>
      </c>
      <c r="F69" s="101">
        <v>47</v>
      </c>
      <c r="G69" s="78"/>
    </row>
    <row r="70" spans="1:7" ht="14.25" customHeight="1" x14ac:dyDescent="0.3">
      <c r="A70" s="102" t="s">
        <v>122</v>
      </c>
      <c r="B70" s="101" t="s">
        <v>261</v>
      </c>
      <c r="C70" s="101">
        <v>106</v>
      </c>
      <c r="D70" s="101">
        <v>88</v>
      </c>
      <c r="E70" s="101">
        <v>66</v>
      </c>
      <c r="F70" s="101">
        <v>47</v>
      </c>
      <c r="G70" s="78"/>
    </row>
    <row r="71" spans="1:7" ht="14.25" customHeight="1" x14ac:dyDescent="0.3">
      <c r="A71" s="102" t="s">
        <v>123</v>
      </c>
      <c r="B71" s="101" t="s">
        <v>261</v>
      </c>
      <c r="C71" s="101">
        <v>106</v>
      </c>
      <c r="D71" s="101">
        <v>88</v>
      </c>
      <c r="E71" s="101">
        <v>66</v>
      </c>
      <c r="F71" s="101">
        <v>47</v>
      </c>
      <c r="G71" s="78"/>
    </row>
    <row r="72" spans="1:7" ht="14.25" customHeight="1" x14ac:dyDescent="0.3">
      <c r="A72" s="102" t="s">
        <v>124</v>
      </c>
      <c r="B72" s="101" t="s">
        <v>261</v>
      </c>
      <c r="C72" s="101">
        <v>106</v>
      </c>
      <c r="D72" s="101">
        <v>88</v>
      </c>
      <c r="E72" s="101">
        <v>66</v>
      </c>
      <c r="F72" s="101">
        <v>47</v>
      </c>
      <c r="G72" s="78"/>
    </row>
    <row r="73" spans="1:7" ht="14.25" customHeight="1" x14ac:dyDescent="0.3">
      <c r="A73" s="102" t="s">
        <v>125</v>
      </c>
      <c r="B73" s="101" t="s">
        <v>261</v>
      </c>
      <c r="C73" s="101">
        <v>106</v>
      </c>
      <c r="D73" s="101">
        <v>88</v>
      </c>
      <c r="E73" s="101">
        <v>66</v>
      </c>
      <c r="F73" s="101">
        <v>47</v>
      </c>
      <c r="G73" s="78"/>
    </row>
    <row r="74" spans="1:7" ht="14.25" customHeight="1" x14ac:dyDescent="0.3">
      <c r="A74" s="102" t="s">
        <v>126</v>
      </c>
      <c r="B74" s="101" t="s">
        <v>261</v>
      </c>
      <c r="C74" s="101">
        <v>106</v>
      </c>
      <c r="D74" s="101">
        <v>88</v>
      </c>
      <c r="E74" s="101">
        <v>66</v>
      </c>
      <c r="F74" s="101">
        <v>47</v>
      </c>
      <c r="G74" s="78"/>
    </row>
    <row r="75" spans="1:7" ht="14.25" customHeight="1" x14ac:dyDescent="0.3">
      <c r="A75" s="102" t="s">
        <v>127</v>
      </c>
      <c r="B75" s="101" t="s">
        <v>261</v>
      </c>
      <c r="C75" s="101">
        <v>106</v>
      </c>
      <c r="D75" s="101">
        <v>88</v>
      </c>
      <c r="E75" s="101">
        <v>66</v>
      </c>
      <c r="F75" s="101">
        <v>47</v>
      </c>
      <c r="G75" s="78"/>
    </row>
    <row r="76" spans="1:7" ht="14.25" customHeight="1" x14ac:dyDescent="0.3">
      <c r="A76" s="102" t="s">
        <v>128</v>
      </c>
      <c r="B76" s="101" t="s">
        <v>261</v>
      </c>
      <c r="C76" s="101">
        <v>106</v>
      </c>
      <c r="D76" s="101">
        <v>88</v>
      </c>
      <c r="E76" s="101">
        <v>66</v>
      </c>
      <c r="F76" s="101">
        <v>47</v>
      </c>
      <c r="G76" s="78"/>
    </row>
    <row r="77" spans="1:7" ht="14.25" customHeight="1" x14ac:dyDescent="0.3">
      <c r="A77" s="102" t="s">
        <v>129</v>
      </c>
      <c r="B77" s="101" t="s">
        <v>261</v>
      </c>
      <c r="C77" s="101">
        <v>106</v>
      </c>
      <c r="D77" s="101">
        <v>88</v>
      </c>
      <c r="E77" s="101">
        <v>66</v>
      </c>
      <c r="F77" s="101">
        <v>47</v>
      </c>
      <c r="G77" s="78"/>
    </row>
    <row r="78" spans="1:7" ht="14.25" customHeight="1" x14ac:dyDescent="0.3">
      <c r="A78" s="102" t="s">
        <v>130</v>
      </c>
      <c r="B78" s="101" t="s">
        <v>261</v>
      </c>
      <c r="C78" s="101">
        <v>106</v>
      </c>
      <c r="D78" s="101">
        <v>88</v>
      </c>
      <c r="E78" s="101">
        <v>66</v>
      </c>
      <c r="F78" s="101">
        <v>47</v>
      </c>
      <c r="G78" s="78"/>
    </row>
    <row r="79" spans="1:7" ht="14.25" customHeight="1" x14ac:dyDescent="0.3">
      <c r="A79" s="102" t="s">
        <v>131</v>
      </c>
      <c r="B79" s="101" t="s">
        <v>261</v>
      </c>
      <c r="C79" s="101">
        <v>106</v>
      </c>
      <c r="D79" s="101">
        <v>88</v>
      </c>
      <c r="E79" s="101">
        <v>66</v>
      </c>
      <c r="F79" s="101">
        <v>47</v>
      </c>
      <c r="G79" s="78"/>
    </row>
    <row r="80" spans="1:7" ht="14.25" customHeight="1" x14ac:dyDescent="0.3">
      <c r="A80" s="102" t="s">
        <v>132</v>
      </c>
      <c r="B80" s="101" t="s">
        <v>261</v>
      </c>
      <c r="C80" s="101">
        <v>106</v>
      </c>
      <c r="D80" s="101">
        <v>88</v>
      </c>
      <c r="E80" s="101">
        <v>66</v>
      </c>
      <c r="F80" s="101">
        <v>47</v>
      </c>
      <c r="G80" s="78"/>
    </row>
    <row r="81" spans="1:7" ht="14.25" customHeight="1" x14ac:dyDescent="0.3">
      <c r="A81" s="102" t="s">
        <v>133</v>
      </c>
      <c r="B81" s="101" t="s">
        <v>261</v>
      </c>
      <c r="C81" s="101">
        <v>106</v>
      </c>
      <c r="D81" s="101">
        <v>88</v>
      </c>
      <c r="E81" s="101">
        <v>66</v>
      </c>
      <c r="F81" s="101">
        <v>47</v>
      </c>
      <c r="G81" s="78"/>
    </row>
    <row r="82" spans="1:7" ht="14.25" customHeight="1" x14ac:dyDescent="0.3">
      <c r="A82" s="102" t="s">
        <v>134</v>
      </c>
      <c r="B82" s="101" t="s">
        <v>261</v>
      </c>
      <c r="C82" s="101">
        <v>106</v>
      </c>
      <c r="D82" s="101">
        <v>88</v>
      </c>
      <c r="E82" s="101">
        <v>66</v>
      </c>
      <c r="F82" s="101">
        <v>47</v>
      </c>
      <c r="G82" s="78"/>
    </row>
    <row r="83" spans="1:7" ht="14.25" customHeight="1" x14ac:dyDescent="0.3">
      <c r="A83" s="99" t="s">
        <v>88</v>
      </c>
      <c r="B83" s="98" t="s">
        <v>261</v>
      </c>
      <c r="C83" s="98">
        <v>197</v>
      </c>
      <c r="D83" s="98">
        <v>164</v>
      </c>
      <c r="E83" s="98">
        <v>122</v>
      </c>
      <c r="F83" s="98">
        <v>93</v>
      </c>
      <c r="G83" s="78"/>
    </row>
    <row r="84" spans="1:7" ht="14.25" customHeight="1" x14ac:dyDescent="0.3">
      <c r="A84" s="102" t="s">
        <v>135</v>
      </c>
      <c r="B84" s="101" t="s">
        <v>261</v>
      </c>
      <c r="C84" s="101">
        <v>106</v>
      </c>
      <c r="D84" s="101">
        <v>88</v>
      </c>
      <c r="E84" s="101">
        <v>66</v>
      </c>
      <c r="F84" s="101">
        <v>47</v>
      </c>
      <c r="G84" s="78"/>
    </row>
    <row r="85" spans="1:7" ht="14.25" customHeight="1" x14ac:dyDescent="0.3">
      <c r="A85" s="102" t="s">
        <v>136</v>
      </c>
      <c r="B85" s="101" t="s">
        <v>261</v>
      </c>
      <c r="C85" s="101">
        <v>106</v>
      </c>
      <c r="D85" s="101">
        <v>88</v>
      </c>
      <c r="E85" s="101">
        <v>66</v>
      </c>
      <c r="F85" s="101">
        <v>47</v>
      </c>
      <c r="G85" s="78"/>
    </row>
    <row r="86" spans="1:7" ht="14.25" customHeight="1" x14ac:dyDescent="0.3">
      <c r="A86" s="102" t="s">
        <v>137</v>
      </c>
      <c r="B86" s="101" t="s">
        <v>261</v>
      </c>
      <c r="C86" s="101">
        <v>106</v>
      </c>
      <c r="D86" s="101">
        <v>88</v>
      </c>
      <c r="E86" s="101">
        <v>66</v>
      </c>
      <c r="F86" s="101">
        <v>47</v>
      </c>
      <c r="G86" s="78"/>
    </row>
    <row r="87" spans="1:7" ht="14.25" customHeight="1" x14ac:dyDescent="0.3">
      <c r="A87" s="102" t="s">
        <v>138</v>
      </c>
      <c r="B87" s="101" t="s">
        <v>261</v>
      </c>
      <c r="C87" s="101">
        <v>106</v>
      </c>
      <c r="D87" s="101">
        <v>88</v>
      </c>
      <c r="E87" s="101">
        <v>66</v>
      </c>
      <c r="F87" s="101">
        <v>47</v>
      </c>
      <c r="G87" s="78"/>
    </row>
    <row r="88" spans="1:7" ht="14.25" customHeight="1" x14ac:dyDescent="0.3">
      <c r="A88" s="102" t="s">
        <v>139</v>
      </c>
      <c r="B88" s="101" t="s">
        <v>261</v>
      </c>
      <c r="C88" s="101">
        <v>106</v>
      </c>
      <c r="D88" s="101">
        <v>88</v>
      </c>
      <c r="E88" s="101">
        <v>66</v>
      </c>
      <c r="F88" s="101">
        <v>47</v>
      </c>
      <c r="G88" s="78"/>
    </row>
    <row r="89" spans="1:7" ht="14.25" customHeight="1" x14ac:dyDescent="0.3">
      <c r="A89" s="102" t="s">
        <v>140</v>
      </c>
      <c r="B89" s="101" t="s">
        <v>261</v>
      </c>
      <c r="C89" s="101">
        <v>106</v>
      </c>
      <c r="D89" s="101">
        <v>88</v>
      </c>
      <c r="E89" s="101">
        <v>66</v>
      </c>
      <c r="F89" s="101">
        <v>47</v>
      </c>
      <c r="G89" s="78"/>
    </row>
    <row r="90" spans="1:7" ht="14.25" customHeight="1" x14ac:dyDescent="0.3">
      <c r="A90" s="102" t="s">
        <v>141</v>
      </c>
      <c r="B90" s="101" t="s">
        <v>261</v>
      </c>
      <c r="C90" s="101">
        <v>106</v>
      </c>
      <c r="D90" s="101">
        <v>88</v>
      </c>
      <c r="E90" s="101">
        <v>66</v>
      </c>
      <c r="F90" s="101">
        <v>47</v>
      </c>
      <c r="G90" s="78"/>
    </row>
    <row r="91" spans="1:7" ht="14.25" customHeight="1" x14ac:dyDescent="0.3">
      <c r="A91" s="102" t="s">
        <v>142</v>
      </c>
      <c r="B91" s="101" t="s">
        <v>261</v>
      </c>
      <c r="C91" s="101">
        <v>106</v>
      </c>
      <c r="D91" s="101">
        <v>88</v>
      </c>
      <c r="E91" s="101">
        <v>66</v>
      </c>
      <c r="F91" s="101">
        <v>47</v>
      </c>
      <c r="G91" s="78"/>
    </row>
    <row r="92" spans="1:7" ht="14.25" customHeight="1" x14ac:dyDescent="0.3">
      <c r="A92" s="102" t="s">
        <v>143</v>
      </c>
      <c r="B92" s="101" t="s">
        <v>261</v>
      </c>
      <c r="C92" s="101">
        <v>106</v>
      </c>
      <c r="D92" s="101">
        <v>88</v>
      </c>
      <c r="E92" s="101">
        <v>66</v>
      </c>
      <c r="F92" s="101">
        <v>47</v>
      </c>
      <c r="G92" s="78"/>
    </row>
    <row r="93" spans="1:7" ht="14.25" customHeight="1" x14ac:dyDescent="0.3">
      <c r="A93" s="102" t="s">
        <v>431</v>
      </c>
      <c r="B93" s="101" t="s">
        <v>261</v>
      </c>
      <c r="C93" s="101">
        <v>106</v>
      </c>
      <c r="D93" s="101">
        <v>88</v>
      </c>
      <c r="E93" s="101">
        <v>66</v>
      </c>
      <c r="F93" s="101">
        <v>47</v>
      </c>
      <c r="G93" s="78"/>
    </row>
    <row r="94" spans="1:7" ht="14.25" customHeight="1" x14ac:dyDescent="0.3">
      <c r="A94" s="102" t="s">
        <v>144</v>
      </c>
      <c r="B94" s="101" t="s">
        <v>261</v>
      </c>
      <c r="C94" s="101">
        <v>106</v>
      </c>
      <c r="D94" s="101">
        <v>88</v>
      </c>
      <c r="E94" s="101">
        <v>66</v>
      </c>
      <c r="F94" s="101">
        <v>47</v>
      </c>
      <c r="G94" s="78"/>
    </row>
    <row r="95" spans="1:7" ht="14.25" customHeight="1" x14ac:dyDescent="0.3">
      <c r="A95" s="102" t="s">
        <v>145</v>
      </c>
      <c r="B95" s="101" t="s">
        <v>261</v>
      </c>
      <c r="C95" s="101">
        <v>106</v>
      </c>
      <c r="D95" s="101">
        <v>88</v>
      </c>
      <c r="E95" s="101">
        <v>66</v>
      </c>
      <c r="F95" s="101">
        <v>47</v>
      </c>
      <c r="G95" s="78"/>
    </row>
    <row r="96" spans="1:7" ht="14.25" customHeight="1" x14ac:dyDescent="0.3">
      <c r="A96" s="102" t="s">
        <v>146</v>
      </c>
      <c r="B96" s="101" t="s">
        <v>261</v>
      </c>
      <c r="C96" s="101">
        <v>106</v>
      </c>
      <c r="D96" s="101">
        <v>88</v>
      </c>
      <c r="E96" s="101">
        <v>66</v>
      </c>
      <c r="F96" s="101">
        <v>47</v>
      </c>
      <c r="G96" s="78"/>
    </row>
    <row r="97" spans="1:7" ht="14.25" customHeight="1" x14ac:dyDescent="0.3">
      <c r="A97" s="102" t="s">
        <v>147</v>
      </c>
      <c r="B97" s="101" t="s">
        <v>261</v>
      </c>
      <c r="C97" s="101">
        <v>106</v>
      </c>
      <c r="D97" s="101">
        <v>88</v>
      </c>
      <c r="E97" s="101">
        <v>66</v>
      </c>
      <c r="F97" s="101">
        <v>47</v>
      </c>
      <c r="G97" s="78"/>
    </row>
    <row r="98" spans="1:7" ht="14.25" customHeight="1" x14ac:dyDescent="0.3">
      <c r="A98" s="99" t="s">
        <v>89</v>
      </c>
      <c r="B98" s="98" t="s">
        <v>261</v>
      </c>
      <c r="C98" s="98">
        <v>197</v>
      </c>
      <c r="D98" s="98">
        <v>164</v>
      </c>
      <c r="E98" s="98">
        <v>122</v>
      </c>
      <c r="F98" s="98">
        <v>93</v>
      </c>
      <c r="G98" s="78"/>
    </row>
    <row r="99" spans="1:7" ht="14.25" customHeight="1" x14ac:dyDescent="0.3">
      <c r="A99" s="102" t="s">
        <v>148</v>
      </c>
      <c r="B99" s="101" t="s">
        <v>261</v>
      </c>
      <c r="C99" s="101">
        <v>106</v>
      </c>
      <c r="D99" s="101">
        <v>88</v>
      </c>
      <c r="E99" s="101">
        <v>66</v>
      </c>
      <c r="F99" s="101">
        <v>47</v>
      </c>
      <c r="G99" s="78"/>
    </row>
    <row r="100" spans="1:7" ht="14.25" customHeight="1" x14ac:dyDescent="0.3">
      <c r="A100" s="102" t="s">
        <v>149</v>
      </c>
      <c r="B100" s="101" t="s">
        <v>261</v>
      </c>
      <c r="C100" s="101">
        <v>106</v>
      </c>
      <c r="D100" s="101">
        <v>88</v>
      </c>
      <c r="E100" s="101">
        <v>66</v>
      </c>
      <c r="F100" s="101">
        <v>47</v>
      </c>
      <c r="G100" s="78"/>
    </row>
    <row r="101" spans="1:7" ht="14.25" customHeight="1" x14ac:dyDescent="0.3">
      <c r="A101" s="102" t="s">
        <v>150</v>
      </c>
      <c r="B101" s="101" t="s">
        <v>261</v>
      </c>
      <c r="C101" s="101">
        <v>106</v>
      </c>
      <c r="D101" s="101">
        <v>88</v>
      </c>
      <c r="E101" s="101">
        <v>66</v>
      </c>
      <c r="F101" s="101">
        <v>47</v>
      </c>
      <c r="G101" s="78"/>
    </row>
    <row r="102" spans="1:7" ht="14.25" customHeight="1" x14ac:dyDescent="0.3">
      <c r="A102" s="102" t="s">
        <v>151</v>
      </c>
      <c r="B102" s="101" t="s">
        <v>261</v>
      </c>
      <c r="C102" s="101">
        <v>106</v>
      </c>
      <c r="D102" s="101">
        <v>88</v>
      </c>
      <c r="E102" s="101">
        <v>66</v>
      </c>
      <c r="F102" s="101">
        <v>47</v>
      </c>
      <c r="G102" s="78"/>
    </row>
    <row r="103" spans="1:7" ht="14.25" customHeight="1" x14ac:dyDescent="0.3">
      <c r="A103" s="99" t="s">
        <v>90</v>
      </c>
      <c r="B103" s="98" t="s">
        <v>261</v>
      </c>
      <c r="C103" s="98">
        <v>197</v>
      </c>
      <c r="D103" s="98">
        <v>164</v>
      </c>
      <c r="E103" s="98">
        <v>122</v>
      </c>
      <c r="F103" s="98">
        <v>93</v>
      </c>
      <c r="G103" s="78"/>
    </row>
    <row r="104" spans="1:7" ht="14.25" customHeight="1" x14ac:dyDescent="0.3">
      <c r="A104" s="102" t="s">
        <v>152</v>
      </c>
      <c r="B104" s="101" t="s">
        <v>261</v>
      </c>
      <c r="C104" s="101">
        <v>106</v>
      </c>
      <c r="D104" s="101">
        <v>88</v>
      </c>
      <c r="E104" s="101">
        <v>66</v>
      </c>
      <c r="F104" s="101">
        <v>47</v>
      </c>
      <c r="G104" s="78"/>
    </row>
    <row r="105" spans="1:7" ht="14.25" customHeight="1" x14ac:dyDescent="0.3">
      <c r="A105" s="102" t="s">
        <v>153</v>
      </c>
      <c r="B105" s="101" t="s">
        <v>261</v>
      </c>
      <c r="C105" s="101">
        <v>106</v>
      </c>
      <c r="D105" s="101">
        <v>88</v>
      </c>
      <c r="E105" s="101">
        <v>66</v>
      </c>
      <c r="F105" s="101">
        <v>47</v>
      </c>
      <c r="G105" s="78"/>
    </row>
    <row r="106" spans="1:7" ht="14.25" customHeight="1" x14ac:dyDescent="0.3">
      <c r="A106" s="96" t="s">
        <v>430</v>
      </c>
      <c r="B106" s="95" t="s">
        <v>261</v>
      </c>
      <c r="C106" s="95">
        <v>336</v>
      </c>
      <c r="D106" s="95">
        <v>257</v>
      </c>
      <c r="E106" s="95">
        <v>194</v>
      </c>
      <c r="F106" s="95">
        <v>157</v>
      </c>
      <c r="G106" s="78"/>
    </row>
    <row r="107" spans="1:7" ht="14.25" customHeight="1" x14ac:dyDescent="0.3">
      <c r="A107" s="102" t="s">
        <v>154</v>
      </c>
      <c r="B107" s="101" t="s">
        <v>261</v>
      </c>
      <c r="C107" s="101">
        <v>106</v>
      </c>
      <c r="D107" s="101">
        <v>88</v>
      </c>
      <c r="E107" s="101">
        <v>66</v>
      </c>
      <c r="F107" s="101">
        <v>47</v>
      </c>
      <c r="G107" s="78"/>
    </row>
    <row r="108" spans="1:7" ht="14.25" customHeight="1" x14ac:dyDescent="0.3">
      <c r="A108" s="102" t="s">
        <v>155</v>
      </c>
      <c r="B108" s="101" t="s">
        <v>261</v>
      </c>
      <c r="C108" s="101">
        <v>106</v>
      </c>
      <c r="D108" s="101">
        <v>88</v>
      </c>
      <c r="E108" s="101">
        <v>66</v>
      </c>
      <c r="F108" s="101">
        <v>47</v>
      </c>
      <c r="G108" s="78"/>
    </row>
    <row r="109" spans="1:7" ht="14.25" customHeight="1" x14ac:dyDescent="0.3">
      <c r="A109" s="102" t="s">
        <v>156</v>
      </c>
      <c r="B109" s="101" t="s">
        <v>261</v>
      </c>
      <c r="C109" s="101">
        <v>106</v>
      </c>
      <c r="D109" s="101">
        <v>88</v>
      </c>
      <c r="E109" s="101">
        <v>66</v>
      </c>
      <c r="F109" s="101">
        <v>47</v>
      </c>
      <c r="G109" s="78"/>
    </row>
    <row r="110" spans="1:7" ht="14.25" customHeight="1" x14ac:dyDescent="0.3">
      <c r="A110" s="102" t="s">
        <v>157</v>
      </c>
      <c r="B110" s="101" t="s">
        <v>261</v>
      </c>
      <c r="C110" s="101">
        <v>106</v>
      </c>
      <c r="D110" s="101">
        <v>88</v>
      </c>
      <c r="E110" s="101">
        <v>66</v>
      </c>
      <c r="F110" s="101">
        <v>47</v>
      </c>
      <c r="G110" s="78"/>
    </row>
    <row r="111" spans="1:7" ht="14.25" customHeight="1" x14ac:dyDescent="0.3">
      <c r="A111" s="102" t="s">
        <v>158</v>
      </c>
      <c r="B111" s="101" t="s">
        <v>261</v>
      </c>
      <c r="C111" s="101">
        <v>106</v>
      </c>
      <c r="D111" s="101">
        <v>88</v>
      </c>
      <c r="E111" s="101">
        <v>66</v>
      </c>
      <c r="F111" s="101">
        <v>47</v>
      </c>
      <c r="G111" s="78"/>
    </row>
    <row r="112" spans="1:7" ht="14.25" customHeight="1" x14ac:dyDescent="0.3">
      <c r="A112" s="99" t="s">
        <v>91</v>
      </c>
      <c r="B112" s="98" t="s">
        <v>261</v>
      </c>
      <c r="C112" s="98">
        <v>197</v>
      </c>
      <c r="D112" s="98">
        <v>164</v>
      </c>
      <c r="E112" s="98">
        <v>122</v>
      </c>
      <c r="F112" s="98">
        <v>93</v>
      </c>
      <c r="G112" s="78"/>
    </row>
    <row r="113" spans="1:7" ht="14.25" customHeight="1" x14ac:dyDescent="0.3">
      <c r="A113" s="102" t="s">
        <v>159</v>
      </c>
      <c r="B113" s="101" t="s">
        <v>261</v>
      </c>
      <c r="C113" s="101">
        <v>106</v>
      </c>
      <c r="D113" s="101">
        <v>88</v>
      </c>
      <c r="E113" s="101">
        <v>66</v>
      </c>
      <c r="F113" s="101">
        <v>47</v>
      </c>
      <c r="G113" s="78"/>
    </row>
    <row r="114" spans="1:7" ht="14.25" customHeight="1" x14ac:dyDescent="0.3">
      <c r="A114" s="93" t="s">
        <v>77</v>
      </c>
      <c r="B114" s="92" t="s">
        <v>261</v>
      </c>
      <c r="C114" s="92">
        <v>353</v>
      </c>
      <c r="D114" s="92">
        <v>289</v>
      </c>
      <c r="E114" s="92">
        <v>228</v>
      </c>
      <c r="F114" s="92">
        <v>189</v>
      </c>
      <c r="G114" s="78"/>
    </row>
    <row r="115" spans="1:7" ht="14.25" customHeight="1" x14ac:dyDescent="0.3">
      <c r="A115" s="102" t="s">
        <v>160</v>
      </c>
      <c r="B115" s="101" t="s">
        <v>261</v>
      </c>
      <c r="C115" s="101">
        <v>106</v>
      </c>
      <c r="D115" s="101">
        <v>88</v>
      </c>
      <c r="E115" s="101">
        <v>66</v>
      </c>
      <c r="F115" s="101">
        <v>47</v>
      </c>
      <c r="G115" s="78"/>
    </row>
    <row r="116" spans="1:7" ht="14.25" customHeight="1" x14ac:dyDescent="0.3">
      <c r="A116" s="102" t="s">
        <v>161</v>
      </c>
      <c r="B116" s="101" t="s">
        <v>261</v>
      </c>
      <c r="C116" s="101">
        <v>106</v>
      </c>
      <c r="D116" s="101">
        <v>88</v>
      </c>
      <c r="E116" s="101">
        <v>66</v>
      </c>
      <c r="F116" s="101">
        <v>47</v>
      </c>
      <c r="G116" s="78"/>
    </row>
    <row r="117" spans="1:7" ht="14.25" customHeight="1" x14ac:dyDescent="0.3">
      <c r="A117" s="102" t="s">
        <v>162</v>
      </c>
      <c r="B117" s="101" t="s">
        <v>261</v>
      </c>
      <c r="C117" s="101">
        <v>106</v>
      </c>
      <c r="D117" s="101">
        <v>88</v>
      </c>
      <c r="E117" s="101">
        <v>66</v>
      </c>
      <c r="F117" s="101">
        <v>47</v>
      </c>
      <c r="G117" s="78"/>
    </row>
    <row r="118" spans="1:7" ht="14.25" customHeight="1" x14ac:dyDescent="0.3">
      <c r="A118" s="102" t="s">
        <v>163</v>
      </c>
      <c r="B118" s="101" t="s">
        <v>261</v>
      </c>
      <c r="C118" s="101">
        <v>106</v>
      </c>
      <c r="D118" s="101">
        <v>88</v>
      </c>
      <c r="E118" s="101">
        <v>66</v>
      </c>
      <c r="F118" s="101">
        <v>47</v>
      </c>
      <c r="G118" s="78"/>
    </row>
    <row r="119" spans="1:7" ht="14.25" customHeight="1" x14ac:dyDescent="0.3">
      <c r="A119" s="102" t="s">
        <v>164</v>
      </c>
      <c r="B119" s="101" t="s">
        <v>261</v>
      </c>
      <c r="C119" s="101">
        <v>106</v>
      </c>
      <c r="D119" s="101">
        <v>88</v>
      </c>
      <c r="E119" s="101">
        <v>66</v>
      </c>
      <c r="F119" s="101">
        <v>47</v>
      </c>
      <c r="G119" s="78"/>
    </row>
    <row r="120" spans="1:7" ht="14.25" customHeight="1" x14ac:dyDescent="0.3">
      <c r="A120" s="102" t="s">
        <v>165</v>
      </c>
      <c r="B120" s="101" t="s">
        <v>261</v>
      </c>
      <c r="C120" s="101">
        <v>106</v>
      </c>
      <c r="D120" s="101">
        <v>88</v>
      </c>
      <c r="E120" s="101">
        <v>66</v>
      </c>
      <c r="F120" s="101">
        <v>47</v>
      </c>
      <c r="G120" s="78"/>
    </row>
    <row r="121" spans="1:7" ht="14.25" customHeight="1" x14ac:dyDescent="0.3">
      <c r="A121" s="93" t="s">
        <v>78</v>
      </c>
      <c r="B121" s="92" t="s">
        <v>261</v>
      </c>
      <c r="C121" s="92">
        <v>353</v>
      </c>
      <c r="D121" s="92">
        <v>289</v>
      </c>
      <c r="E121" s="92">
        <v>228</v>
      </c>
      <c r="F121" s="92">
        <v>189</v>
      </c>
      <c r="G121" s="78"/>
    </row>
    <row r="122" spans="1:7" ht="14.25" customHeight="1" x14ac:dyDescent="0.3">
      <c r="A122" s="102" t="s">
        <v>166</v>
      </c>
      <c r="B122" s="101" t="s">
        <v>261</v>
      </c>
      <c r="C122" s="101">
        <v>106</v>
      </c>
      <c r="D122" s="101">
        <v>88</v>
      </c>
      <c r="E122" s="101">
        <v>66</v>
      </c>
      <c r="F122" s="101">
        <v>47</v>
      </c>
      <c r="G122" s="78"/>
    </row>
    <row r="123" spans="1:7" ht="14.25" customHeight="1" x14ac:dyDescent="0.3">
      <c r="A123" s="102" t="s">
        <v>167</v>
      </c>
      <c r="B123" s="101" t="s">
        <v>261</v>
      </c>
      <c r="C123" s="101">
        <v>106</v>
      </c>
      <c r="D123" s="101">
        <v>88</v>
      </c>
      <c r="E123" s="101">
        <v>66</v>
      </c>
      <c r="F123" s="101">
        <v>47</v>
      </c>
      <c r="G123" s="78"/>
    </row>
    <row r="124" spans="1:7" ht="14.25" customHeight="1" x14ac:dyDescent="0.3">
      <c r="A124" s="102" t="s">
        <v>168</v>
      </c>
      <c r="B124" s="101" t="s">
        <v>261</v>
      </c>
      <c r="C124" s="101">
        <v>106</v>
      </c>
      <c r="D124" s="101">
        <v>88</v>
      </c>
      <c r="E124" s="101">
        <v>66</v>
      </c>
      <c r="F124" s="101">
        <v>47</v>
      </c>
      <c r="G124" s="78"/>
    </row>
    <row r="125" spans="1:7" ht="14.25" customHeight="1" x14ac:dyDescent="0.3">
      <c r="A125" s="102" t="s">
        <v>169</v>
      </c>
      <c r="B125" s="101" t="s">
        <v>261</v>
      </c>
      <c r="C125" s="101">
        <v>106</v>
      </c>
      <c r="D125" s="101">
        <v>88</v>
      </c>
      <c r="E125" s="101">
        <v>66</v>
      </c>
      <c r="F125" s="101">
        <v>47</v>
      </c>
      <c r="G125" s="78"/>
    </row>
    <row r="126" spans="1:7" ht="14.25" customHeight="1" x14ac:dyDescent="0.3">
      <c r="A126" s="102" t="s">
        <v>170</v>
      </c>
      <c r="B126" s="101" t="s">
        <v>261</v>
      </c>
      <c r="C126" s="101">
        <v>106</v>
      </c>
      <c r="D126" s="101">
        <v>88</v>
      </c>
      <c r="E126" s="101">
        <v>66</v>
      </c>
      <c r="F126" s="101">
        <v>47</v>
      </c>
      <c r="G126" s="78"/>
    </row>
    <row r="127" spans="1:7" ht="14.25" customHeight="1" x14ac:dyDescent="0.3">
      <c r="A127" s="102" t="s">
        <v>171</v>
      </c>
      <c r="B127" s="101" t="s">
        <v>261</v>
      </c>
      <c r="C127" s="101">
        <v>106</v>
      </c>
      <c r="D127" s="101">
        <v>88</v>
      </c>
      <c r="E127" s="101">
        <v>66</v>
      </c>
      <c r="F127" s="101">
        <v>47</v>
      </c>
      <c r="G127" s="78"/>
    </row>
    <row r="128" spans="1:7" ht="14.25" customHeight="1" x14ac:dyDescent="0.3">
      <c r="A128" s="102" t="s">
        <v>172</v>
      </c>
      <c r="B128" s="101" t="s">
        <v>261</v>
      </c>
      <c r="C128" s="101">
        <v>106</v>
      </c>
      <c r="D128" s="101">
        <v>88</v>
      </c>
      <c r="E128" s="101">
        <v>66</v>
      </c>
      <c r="F128" s="101">
        <v>47</v>
      </c>
      <c r="G128" s="78"/>
    </row>
    <row r="129" spans="1:7" ht="14.25" customHeight="1" x14ac:dyDescent="0.3">
      <c r="A129" s="102" t="s">
        <v>173</v>
      </c>
      <c r="B129" s="101" t="s">
        <v>261</v>
      </c>
      <c r="C129" s="101">
        <v>106</v>
      </c>
      <c r="D129" s="101">
        <v>88</v>
      </c>
      <c r="E129" s="101">
        <v>66</v>
      </c>
      <c r="F129" s="101">
        <v>47</v>
      </c>
      <c r="G129" s="78"/>
    </row>
    <row r="130" spans="1:7" ht="14.25" customHeight="1" x14ac:dyDescent="0.3">
      <c r="A130" s="102" t="s">
        <v>174</v>
      </c>
      <c r="B130" s="101" t="s">
        <v>261</v>
      </c>
      <c r="C130" s="101">
        <v>106</v>
      </c>
      <c r="D130" s="101">
        <v>88</v>
      </c>
      <c r="E130" s="101">
        <v>66</v>
      </c>
      <c r="F130" s="101">
        <v>47</v>
      </c>
      <c r="G130" s="78"/>
    </row>
    <row r="131" spans="1:7" ht="14.25" customHeight="1" x14ac:dyDescent="0.3">
      <c r="A131" s="102" t="s">
        <v>175</v>
      </c>
      <c r="B131" s="101" t="s">
        <v>261</v>
      </c>
      <c r="C131" s="101">
        <v>106</v>
      </c>
      <c r="D131" s="101">
        <v>88</v>
      </c>
      <c r="E131" s="101">
        <v>66</v>
      </c>
      <c r="F131" s="101">
        <v>47</v>
      </c>
      <c r="G131" s="78"/>
    </row>
    <row r="132" spans="1:7" ht="14.25" customHeight="1" x14ac:dyDescent="0.3">
      <c r="A132" s="102" t="s">
        <v>176</v>
      </c>
      <c r="B132" s="101" t="s">
        <v>261</v>
      </c>
      <c r="C132" s="101">
        <v>106</v>
      </c>
      <c r="D132" s="101">
        <v>88</v>
      </c>
      <c r="E132" s="101">
        <v>66</v>
      </c>
      <c r="F132" s="101">
        <v>47</v>
      </c>
      <c r="G132" s="78"/>
    </row>
    <row r="133" spans="1:7" ht="14.25" customHeight="1" x14ac:dyDescent="0.3">
      <c r="A133" s="93" t="s">
        <v>79</v>
      </c>
      <c r="B133" s="92" t="s">
        <v>261</v>
      </c>
      <c r="C133" s="92">
        <v>353</v>
      </c>
      <c r="D133" s="92">
        <v>289</v>
      </c>
      <c r="E133" s="92">
        <v>228</v>
      </c>
      <c r="F133" s="92">
        <v>189</v>
      </c>
      <c r="G133" s="78"/>
    </row>
    <row r="134" spans="1:7" ht="14.25" customHeight="1" x14ac:dyDescent="0.3">
      <c r="A134" s="102" t="s">
        <v>177</v>
      </c>
      <c r="B134" s="101" t="s">
        <v>261</v>
      </c>
      <c r="C134" s="101">
        <v>106</v>
      </c>
      <c r="D134" s="101">
        <v>88</v>
      </c>
      <c r="E134" s="101">
        <v>66</v>
      </c>
      <c r="F134" s="101">
        <v>47</v>
      </c>
      <c r="G134" s="78"/>
    </row>
    <row r="135" spans="1:7" ht="14.25" customHeight="1" x14ac:dyDescent="0.3">
      <c r="A135" s="102" t="s">
        <v>178</v>
      </c>
      <c r="B135" s="101" t="s">
        <v>261</v>
      </c>
      <c r="C135" s="101">
        <v>106</v>
      </c>
      <c r="D135" s="101">
        <v>88</v>
      </c>
      <c r="E135" s="101">
        <v>66</v>
      </c>
      <c r="F135" s="101">
        <v>47</v>
      </c>
      <c r="G135" s="78"/>
    </row>
    <row r="136" spans="1:7" ht="14.25" customHeight="1" x14ac:dyDescent="0.3">
      <c r="A136" s="102" t="s">
        <v>179</v>
      </c>
      <c r="B136" s="101" t="s">
        <v>261</v>
      </c>
      <c r="C136" s="101">
        <v>106</v>
      </c>
      <c r="D136" s="101">
        <v>88</v>
      </c>
      <c r="E136" s="101">
        <v>66</v>
      </c>
      <c r="F136" s="101">
        <v>47</v>
      </c>
      <c r="G136" s="78"/>
    </row>
    <row r="137" spans="1:7" ht="14.25" customHeight="1" x14ac:dyDescent="0.3">
      <c r="A137" s="102" t="s">
        <v>180</v>
      </c>
      <c r="B137" s="101" t="s">
        <v>261</v>
      </c>
      <c r="C137" s="101">
        <v>106</v>
      </c>
      <c r="D137" s="101">
        <v>88</v>
      </c>
      <c r="E137" s="101">
        <v>66</v>
      </c>
      <c r="F137" s="101">
        <v>47</v>
      </c>
      <c r="G137" s="78"/>
    </row>
    <row r="138" spans="1:7" ht="14.25" customHeight="1" x14ac:dyDescent="0.3">
      <c r="A138" s="102" t="s">
        <v>181</v>
      </c>
      <c r="B138" s="101" t="s">
        <v>261</v>
      </c>
      <c r="C138" s="101">
        <v>106</v>
      </c>
      <c r="D138" s="101">
        <v>88</v>
      </c>
      <c r="E138" s="101">
        <v>66</v>
      </c>
      <c r="F138" s="101">
        <v>47</v>
      </c>
      <c r="G138" s="78"/>
    </row>
    <row r="139" spans="1:7" ht="14.25" customHeight="1" x14ac:dyDescent="0.3">
      <c r="A139" s="102" t="s">
        <v>182</v>
      </c>
      <c r="B139" s="101" t="s">
        <v>261</v>
      </c>
      <c r="C139" s="101">
        <v>106</v>
      </c>
      <c r="D139" s="101">
        <v>88</v>
      </c>
      <c r="E139" s="101">
        <v>66</v>
      </c>
      <c r="F139" s="101">
        <v>47</v>
      </c>
      <c r="G139" s="78"/>
    </row>
    <row r="140" spans="1:7" ht="14.25" customHeight="1" x14ac:dyDescent="0.3">
      <c r="A140" s="102" t="s">
        <v>183</v>
      </c>
      <c r="B140" s="101" t="s">
        <v>261</v>
      </c>
      <c r="C140" s="101">
        <v>106</v>
      </c>
      <c r="D140" s="101">
        <v>88</v>
      </c>
      <c r="E140" s="101">
        <v>66</v>
      </c>
      <c r="F140" s="101">
        <v>47</v>
      </c>
      <c r="G140" s="78"/>
    </row>
    <row r="141" spans="1:7" ht="14.25" customHeight="1" x14ac:dyDescent="0.3">
      <c r="A141" s="102" t="s">
        <v>184</v>
      </c>
      <c r="B141" s="101" t="s">
        <v>261</v>
      </c>
      <c r="C141" s="101">
        <v>106</v>
      </c>
      <c r="D141" s="101">
        <v>88</v>
      </c>
      <c r="E141" s="101">
        <v>66</v>
      </c>
      <c r="F141" s="101">
        <v>47</v>
      </c>
      <c r="G141" s="78"/>
    </row>
    <row r="142" spans="1:7" ht="14.25" customHeight="1" x14ac:dyDescent="0.3">
      <c r="A142" s="96" t="s">
        <v>83</v>
      </c>
      <c r="B142" s="95" t="s">
        <v>261</v>
      </c>
      <c r="C142" s="95">
        <v>336</v>
      </c>
      <c r="D142" s="95">
        <v>257</v>
      </c>
      <c r="E142" s="95">
        <v>194</v>
      </c>
      <c r="F142" s="95">
        <v>157</v>
      </c>
      <c r="G142" s="78"/>
    </row>
    <row r="143" spans="1:7" ht="14.25" customHeight="1" x14ac:dyDescent="0.3">
      <c r="A143" s="102" t="s">
        <v>185</v>
      </c>
      <c r="B143" s="101" t="s">
        <v>261</v>
      </c>
      <c r="C143" s="101">
        <v>106</v>
      </c>
      <c r="D143" s="101">
        <v>88</v>
      </c>
      <c r="E143" s="101">
        <v>66</v>
      </c>
      <c r="F143" s="101">
        <v>47</v>
      </c>
      <c r="G143" s="78"/>
    </row>
    <row r="144" spans="1:7" ht="14.25" customHeight="1" x14ac:dyDescent="0.3">
      <c r="A144" s="102" t="s">
        <v>186</v>
      </c>
      <c r="B144" s="101" t="s">
        <v>261</v>
      </c>
      <c r="C144" s="101">
        <v>106</v>
      </c>
      <c r="D144" s="101">
        <v>88</v>
      </c>
      <c r="E144" s="101">
        <v>66</v>
      </c>
      <c r="F144" s="101">
        <v>47</v>
      </c>
      <c r="G144" s="78"/>
    </row>
    <row r="145" spans="1:7" ht="14.25" customHeight="1" x14ac:dyDescent="0.3">
      <c r="A145" s="102" t="s">
        <v>187</v>
      </c>
      <c r="B145" s="101" t="s">
        <v>261</v>
      </c>
      <c r="C145" s="101">
        <v>106</v>
      </c>
      <c r="D145" s="101">
        <v>88</v>
      </c>
      <c r="E145" s="101">
        <v>66</v>
      </c>
      <c r="F145" s="101">
        <v>47</v>
      </c>
      <c r="G145" s="78"/>
    </row>
    <row r="146" spans="1:7" ht="14.25" customHeight="1" x14ac:dyDescent="0.3">
      <c r="A146" s="102" t="s">
        <v>188</v>
      </c>
      <c r="B146" s="101" t="s">
        <v>261</v>
      </c>
      <c r="C146" s="101">
        <v>106</v>
      </c>
      <c r="D146" s="101">
        <v>88</v>
      </c>
      <c r="E146" s="101">
        <v>66</v>
      </c>
      <c r="F146" s="101">
        <v>47</v>
      </c>
      <c r="G146" s="78"/>
    </row>
    <row r="147" spans="1:7" ht="14.25" customHeight="1" x14ac:dyDescent="0.3">
      <c r="A147" s="99" t="s">
        <v>92</v>
      </c>
      <c r="B147" s="98" t="s">
        <v>261</v>
      </c>
      <c r="C147" s="98">
        <v>197</v>
      </c>
      <c r="D147" s="98">
        <v>164</v>
      </c>
      <c r="E147" s="98">
        <v>122</v>
      </c>
      <c r="F147" s="98">
        <v>93</v>
      </c>
      <c r="G147" s="78"/>
    </row>
    <row r="148" spans="1:7" ht="14.25" customHeight="1" x14ac:dyDescent="0.3">
      <c r="A148" s="102" t="s">
        <v>189</v>
      </c>
      <c r="B148" s="101" t="s">
        <v>261</v>
      </c>
      <c r="C148" s="101">
        <v>106</v>
      </c>
      <c r="D148" s="101">
        <v>88</v>
      </c>
      <c r="E148" s="101">
        <v>66</v>
      </c>
      <c r="F148" s="101">
        <v>47</v>
      </c>
      <c r="G148" s="78"/>
    </row>
    <row r="149" spans="1:7" ht="14.25" customHeight="1" x14ac:dyDescent="0.3">
      <c r="A149" s="102" t="s">
        <v>190</v>
      </c>
      <c r="B149" s="101" t="s">
        <v>261</v>
      </c>
      <c r="C149" s="101">
        <v>106</v>
      </c>
      <c r="D149" s="101">
        <v>88</v>
      </c>
      <c r="E149" s="101">
        <v>66</v>
      </c>
      <c r="F149" s="101">
        <v>47</v>
      </c>
      <c r="G149" s="78"/>
    </row>
    <row r="150" spans="1:7" ht="14.25" customHeight="1" x14ac:dyDescent="0.3">
      <c r="A150" s="102" t="s">
        <v>191</v>
      </c>
      <c r="B150" s="101" t="s">
        <v>261</v>
      </c>
      <c r="C150" s="101">
        <v>106</v>
      </c>
      <c r="D150" s="101">
        <v>88</v>
      </c>
      <c r="E150" s="101">
        <v>66</v>
      </c>
      <c r="F150" s="101">
        <v>47</v>
      </c>
      <c r="G150" s="78"/>
    </row>
    <row r="151" spans="1:7" ht="14.25" customHeight="1" x14ac:dyDescent="0.3">
      <c r="A151" s="102" t="s">
        <v>192</v>
      </c>
      <c r="B151" s="101" t="s">
        <v>261</v>
      </c>
      <c r="C151" s="101">
        <v>106</v>
      </c>
      <c r="D151" s="101">
        <v>88</v>
      </c>
      <c r="E151" s="101">
        <v>66</v>
      </c>
      <c r="F151" s="101">
        <v>47</v>
      </c>
      <c r="G151" s="78"/>
    </row>
    <row r="152" spans="1:7" ht="14.25" customHeight="1" x14ac:dyDescent="0.3">
      <c r="A152" s="100" t="s">
        <v>15</v>
      </c>
      <c r="B152" s="101" t="s">
        <v>261</v>
      </c>
      <c r="C152" s="101">
        <v>106</v>
      </c>
      <c r="D152" s="101">
        <v>88</v>
      </c>
      <c r="E152" s="101">
        <v>66</v>
      </c>
      <c r="F152" s="101">
        <v>47</v>
      </c>
      <c r="G152" s="78"/>
    </row>
    <row r="153" spans="1:7" ht="14.25" customHeight="1" x14ac:dyDescent="0.3">
      <c r="A153" s="102" t="s">
        <v>193</v>
      </c>
      <c r="B153" s="101" t="s">
        <v>261</v>
      </c>
      <c r="C153" s="101">
        <v>106</v>
      </c>
      <c r="D153" s="101">
        <v>88</v>
      </c>
      <c r="E153" s="101">
        <v>66</v>
      </c>
      <c r="F153" s="101">
        <v>47</v>
      </c>
      <c r="G153" s="78"/>
    </row>
    <row r="154" spans="1:7" ht="14.25" customHeight="1" x14ac:dyDescent="0.3">
      <c r="A154" s="102" t="s">
        <v>194</v>
      </c>
      <c r="B154" s="101" t="s">
        <v>261</v>
      </c>
      <c r="C154" s="101">
        <v>106</v>
      </c>
      <c r="D154" s="101">
        <v>88</v>
      </c>
      <c r="E154" s="101">
        <v>66</v>
      </c>
      <c r="F154" s="101">
        <v>47</v>
      </c>
      <c r="G154" s="78"/>
    </row>
    <row r="155" spans="1:7" ht="14.25" customHeight="1" x14ac:dyDescent="0.3">
      <c r="A155" s="102" t="s">
        <v>195</v>
      </c>
      <c r="B155" s="101" t="s">
        <v>261</v>
      </c>
      <c r="C155" s="101">
        <v>106</v>
      </c>
      <c r="D155" s="101">
        <v>88</v>
      </c>
      <c r="E155" s="101">
        <v>66</v>
      </c>
      <c r="F155" s="101">
        <v>47</v>
      </c>
      <c r="G155" s="78"/>
    </row>
    <row r="156" spans="1:7" ht="14.25" customHeight="1" x14ac:dyDescent="0.3">
      <c r="A156" s="93" t="s">
        <v>80</v>
      </c>
      <c r="B156" s="92" t="s">
        <v>261</v>
      </c>
      <c r="C156" s="92">
        <v>353</v>
      </c>
      <c r="D156" s="92">
        <v>289</v>
      </c>
      <c r="E156" s="92">
        <v>228</v>
      </c>
      <c r="F156" s="92">
        <v>189</v>
      </c>
      <c r="G156" s="78"/>
    </row>
    <row r="157" spans="1:7" ht="14.25" customHeight="1" x14ac:dyDescent="0.3">
      <c r="A157" s="102" t="s">
        <v>196</v>
      </c>
      <c r="B157" s="101" t="s">
        <v>261</v>
      </c>
      <c r="C157" s="101">
        <v>106</v>
      </c>
      <c r="D157" s="101">
        <v>88</v>
      </c>
      <c r="E157" s="101">
        <v>66</v>
      </c>
      <c r="F157" s="101">
        <v>47</v>
      </c>
      <c r="G157" s="78"/>
    </row>
    <row r="158" spans="1:7" ht="14.25" customHeight="1" x14ac:dyDescent="0.3">
      <c r="A158" s="102" t="s">
        <v>197</v>
      </c>
      <c r="B158" s="101" t="s">
        <v>261</v>
      </c>
      <c r="C158" s="101">
        <v>106</v>
      </c>
      <c r="D158" s="101">
        <v>88</v>
      </c>
      <c r="E158" s="101">
        <v>66</v>
      </c>
      <c r="F158" s="101">
        <v>47</v>
      </c>
      <c r="G158" s="78"/>
    </row>
    <row r="159" spans="1:7" ht="14.25" customHeight="1" x14ac:dyDescent="0.3">
      <c r="A159" s="102" t="s">
        <v>198</v>
      </c>
      <c r="B159" s="101" t="s">
        <v>261</v>
      </c>
      <c r="C159" s="101">
        <v>106</v>
      </c>
      <c r="D159" s="101">
        <v>88</v>
      </c>
      <c r="E159" s="101">
        <v>66</v>
      </c>
      <c r="F159" s="101">
        <v>47</v>
      </c>
      <c r="G159" s="78"/>
    </row>
    <row r="160" spans="1:7" ht="14.25" customHeight="1" x14ac:dyDescent="0.3">
      <c r="A160" s="93" t="s">
        <v>81</v>
      </c>
      <c r="B160" s="92" t="s">
        <v>261</v>
      </c>
      <c r="C160" s="92">
        <v>353</v>
      </c>
      <c r="D160" s="92">
        <v>289</v>
      </c>
      <c r="E160" s="92">
        <v>228</v>
      </c>
      <c r="F160" s="92">
        <v>189</v>
      </c>
      <c r="G160" s="78"/>
    </row>
    <row r="161" spans="1:7" ht="14.25" customHeight="1" x14ac:dyDescent="0.3">
      <c r="A161" s="102" t="s">
        <v>199</v>
      </c>
      <c r="B161" s="101" t="s">
        <v>261</v>
      </c>
      <c r="C161" s="101">
        <v>106</v>
      </c>
      <c r="D161" s="101">
        <v>88</v>
      </c>
      <c r="E161" s="101">
        <v>66</v>
      </c>
      <c r="F161" s="101">
        <v>47</v>
      </c>
      <c r="G161" s="78"/>
    </row>
    <row r="162" spans="1:7" ht="14.25" customHeight="1" x14ac:dyDescent="0.3">
      <c r="A162" s="99" t="s">
        <v>93</v>
      </c>
      <c r="B162" s="98" t="s">
        <v>261</v>
      </c>
      <c r="C162" s="98">
        <v>197</v>
      </c>
      <c r="D162" s="98">
        <v>164</v>
      </c>
      <c r="E162" s="98">
        <v>122</v>
      </c>
      <c r="F162" s="98">
        <v>93</v>
      </c>
      <c r="G162" s="78"/>
    </row>
    <row r="163" spans="1:7" ht="14.25" customHeight="1" x14ac:dyDescent="0.3">
      <c r="A163" s="102" t="s">
        <v>200</v>
      </c>
      <c r="B163" s="101" t="s">
        <v>261</v>
      </c>
      <c r="C163" s="101">
        <v>106</v>
      </c>
      <c r="D163" s="101">
        <v>88</v>
      </c>
      <c r="E163" s="101">
        <v>66</v>
      </c>
      <c r="F163" s="101">
        <v>47</v>
      </c>
      <c r="G163" s="78"/>
    </row>
    <row r="164" spans="1:7" ht="14.25" customHeight="1" x14ac:dyDescent="0.3">
      <c r="A164" s="102" t="s">
        <v>201</v>
      </c>
      <c r="B164" s="101" t="s">
        <v>261</v>
      </c>
      <c r="C164" s="101">
        <v>106</v>
      </c>
      <c r="D164" s="101">
        <v>88</v>
      </c>
      <c r="E164" s="101">
        <v>66</v>
      </c>
      <c r="F164" s="101">
        <v>47</v>
      </c>
      <c r="G164" s="78"/>
    </row>
    <row r="165" spans="1:7" ht="14.25" customHeight="1" x14ac:dyDescent="0.3">
      <c r="A165" s="102" t="s">
        <v>202</v>
      </c>
      <c r="B165" s="101" t="s">
        <v>261</v>
      </c>
      <c r="C165" s="101">
        <v>106</v>
      </c>
      <c r="D165" s="101">
        <v>88</v>
      </c>
      <c r="E165" s="101">
        <v>66</v>
      </c>
      <c r="F165" s="101">
        <v>47</v>
      </c>
      <c r="G165" s="78"/>
    </row>
    <row r="166" spans="1:7" ht="14.25" customHeight="1" x14ac:dyDescent="0.3">
      <c r="A166" s="102" t="s">
        <v>203</v>
      </c>
      <c r="B166" s="101" t="s">
        <v>261</v>
      </c>
      <c r="C166" s="101">
        <v>106</v>
      </c>
      <c r="D166" s="101">
        <v>88</v>
      </c>
      <c r="E166" s="101">
        <v>66</v>
      </c>
      <c r="F166" s="101">
        <v>47</v>
      </c>
      <c r="G166" s="78"/>
    </row>
    <row r="167" spans="1:7" ht="14.25" customHeight="1" x14ac:dyDescent="0.3">
      <c r="A167" s="96" t="s">
        <v>84</v>
      </c>
      <c r="B167" s="95" t="s">
        <v>261</v>
      </c>
      <c r="C167" s="95">
        <v>336</v>
      </c>
      <c r="D167" s="95">
        <v>257</v>
      </c>
      <c r="E167" s="95">
        <v>194</v>
      </c>
      <c r="F167" s="95">
        <v>157</v>
      </c>
      <c r="G167" s="78"/>
    </row>
    <row r="168" spans="1:7" ht="14.25" customHeight="1" x14ac:dyDescent="0.3">
      <c r="A168" s="102" t="s">
        <v>204</v>
      </c>
      <c r="B168" s="101" t="s">
        <v>261</v>
      </c>
      <c r="C168" s="101">
        <v>106</v>
      </c>
      <c r="D168" s="101">
        <v>88</v>
      </c>
      <c r="E168" s="101">
        <v>66</v>
      </c>
      <c r="F168" s="101">
        <v>47</v>
      </c>
      <c r="G168" s="78"/>
    </row>
    <row r="169" spans="1:7" ht="14.25" customHeight="1" x14ac:dyDescent="0.3">
      <c r="A169" s="102" t="s">
        <v>205</v>
      </c>
      <c r="B169" s="101" t="s">
        <v>261</v>
      </c>
      <c r="C169" s="101">
        <v>106</v>
      </c>
      <c r="D169" s="101">
        <v>88</v>
      </c>
      <c r="E169" s="101">
        <v>66</v>
      </c>
      <c r="F169" s="101">
        <v>47</v>
      </c>
      <c r="G169" s="78"/>
    </row>
    <row r="170" spans="1:7" ht="14.25" customHeight="1" x14ac:dyDescent="0.3">
      <c r="A170" s="102" t="s">
        <v>206</v>
      </c>
      <c r="B170" s="101" t="s">
        <v>261</v>
      </c>
      <c r="C170" s="101">
        <v>106</v>
      </c>
      <c r="D170" s="101">
        <v>88</v>
      </c>
      <c r="E170" s="101">
        <v>66</v>
      </c>
      <c r="F170" s="101">
        <v>47</v>
      </c>
      <c r="G170" s="78"/>
    </row>
    <row r="171" spans="1:7" ht="14.25" customHeight="1" x14ac:dyDescent="0.3">
      <c r="A171" s="102" t="s">
        <v>207</v>
      </c>
      <c r="B171" s="101" t="s">
        <v>261</v>
      </c>
      <c r="C171" s="101">
        <v>106</v>
      </c>
      <c r="D171" s="101">
        <v>88</v>
      </c>
      <c r="E171" s="101">
        <v>66</v>
      </c>
      <c r="F171" s="101">
        <v>47</v>
      </c>
      <c r="G171" s="78"/>
    </row>
    <row r="172" spans="1:7" ht="14.25" customHeight="1" x14ac:dyDescent="0.3">
      <c r="A172" s="102" t="s">
        <v>208</v>
      </c>
      <c r="B172" s="101" t="s">
        <v>261</v>
      </c>
      <c r="C172" s="101">
        <v>106</v>
      </c>
      <c r="D172" s="101">
        <v>88</v>
      </c>
      <c r="E172" s="101">
        <v>66</v>
      </c>
      <c r="F172" s="101">
        <v>47</v>
      </c>
      <c r="G172" s="78"/>
    </row>
    <row r="173" spans="1:7" ht="14.25" customHeight="1" x14ac:dyDescent="0.3">
      <c r="A173" s="102" t="s">
        <v>209</v>
      </c>
      <c r="B173" s="101" t="s">
        <v>261</v>
      </c>
      <c r="C173" s="101">
        <v>106</v>
      </c>
      <c r="D173" s="101">
        <v>88</v>
      </c>
      <c r="E173" s="101">
        <v>66</v>
      </c>
      <c r="F173" s="101">
        <v>47</v>
      </c>
      <c r="G173" s="78"/>
    </row>
    <row r="174" spans="1:7" ht="14.25" customHeight="1" x14ac:dyDescent="0.3">
      <c r="A174" s="102" t="s">
        <v>210</v>
      </c>
      <c r="B174" s="101" t="s">
        <v>261</v>
      </c>
      <c r="C174" s="101">
        <v>106</v>
      </c>
      <c r="D174" s="101">
        <v>88</v>
      </c>
      <c r="E174" s="101">
        <v>66</v>
      </c>
      <c r="F174" s="101">
        <v>47</v>
      </c>
      <c r="G174" s="78"/>
    </row>
    <row r="175" spans="1:7" ht="14.25" customHeight="1" x14ac:dyDescent="0.3">
      <c r="A175" s="102" t="s">
        <v>211</v>
      </c>
      <c r="B175" s="101" t="s">
        <v>261</v>
      </c>
      <c r="C175" s="101">
        <v>106</v>
      </c>
      <c r="D175" s="101">
        <v>88</v>
      </c>
      <c r="E175" s="101">
        <v>66</v>
      </c>
      <c r="F175" s="101">
        <v>47</v>
      </c>
      <c r="G175" s="78"/>
    </row>
    <row r="176" spans="1:7" ht="14.25" customHeight="1" x14ac:dyDescent="0.3">
      <c r="A176" s="102" t="s">
        <v>212</v>
      </c>
      <c r="B176" s="101" t="s">
        <v>261</v>
      </c>
      <c r="C176" s="101">
        <v>106</v>
      </c>
      <c r="D176" s="101">
        <v>88</v>
      </c>
      <c r="E176" s="101">
        <v>66</v>
      </c>
      <c r="F176" s="101">
        <v>47</v>
      </c>
      <c r="G176" s="78"/>
    </row>
    <row r="177" spans="1:7" ht="14.25" customHeight="1" x14ac:dyDescent="0.3">
      <c r="A177" s="102" t="s">
        <v>213</v>
      </c>
      <c r="B177" s="101" t="s">
        <v>261</v>
      </c>
      <c r="C177" s="101">
        <v>106</v>
      </c>
      <c r="D177" s="101">
        <v>88</v>
      </c>
      <c r="E177" s="101">
        <v>66</v>
      </c>
      <c r="F177" s="101">
        <v>47</v>
      </c>
      <c r="G177" s="78"/>
    </row>
    <row r="178" spans="1:7" ht="14.25" customHeight="1" x14ac:dyDescent="0.3">
      <c r="A178" s="102" t="s">
        <v>214</v>
      </c>
      <c r="B178" s="101" t="s">
        <v>261</v>
      </c>
      <c r="C178" s="101">
        <v>106</v>
      </c>
      <c r="D178" s="101">
        <v>88</v>
      </c>
      <c r="E178" s="101">
        <v>66</v>
      </c>
      <c r="F178" s="101">
        <v>47</v>
      </c>
      <c r="G178" s="78"/>
    </row>
    <row r="179" spans="1:7" ht="14.25" customHeight="1" x14ac:dyDescent="0.3">
      <c r="A179" s="99" t="s">
        <v>94</v>
      </c>
      <c r="B179" s="98" t="s">
        <v>261</v>
      </c>
      <c r="C179" s="98">
        <v>197</v>
      </c>
      <c r="D179" s="98">
        <v>164</v>
      </c>
      <c r="E179" s="98">
        <v>122</v>
      </c>
      <c r="F179" s="98">
        <v>93</v>
      </c>
      <c r="G179" s="78"/>
    </row>
    <row r="180" spans="1:7" ht="14.25" customHeight="1" x14ac:dyDescent="0.3">
      <c r="A180" s="102" t="s">
        <v>215</v>
      </c>
      <c r="B180" s="101" t="s">
        <v>261</v>
      </c>
      <c r="C180" s="101">
        <v>106</v>
      </c>
      <c r="D180" s="101">
        <v>88</v>
      </c>
      <c r="E180" s="101">
        <v>66</v>
      </c>
      <c r="F180" s="101">
        <v>47</v>
      </c>
      <c r="G180" s="78"/>
    </row>
    <row r="181" spans="1:7" ht="14.25" customHeight="1" x14ac:dyDescent="0.3">
      <c r="A181" s="102" t="s">
        <v>216</v>
      </c>
      <c r="B181" s="101" t="s">
        <v>261</v>
      </c>
      <c r="C181" s="101">
        <v>106</v>
      </c>
      <c r="D181" s="101">
        <v>88</v>
      </c>
      <c r="E181" s="101">
        <v>66</v>
      </c>
      <c r="F181" s="101">
        <v>47</v>
      </c>
      <c r="G181" s="78"/>
    </row>
    <row r="182" spans="1:7" ht="14.25" customHeight="1" x14ac:dyDescent="0.3">
      <c r="A182" s="102" t="s">
        <v>217</v>
      </c>
      <c r="B182" s="101" t="s">
        <v>261</v>
      </c>
      <c r="C182" s="101">
        <v>106</v>
      </c>
      <c r="D182" s="101">
        <v>88</v>
      </c>
      <c r="E182" s="101">
        <v>66</v>
      </c>
      <c r="F182" s="101">
        <v>47</v>
      </c>
      <c r="G182" s="78"/>
    </row>
    <row r="183" spans="1:7" ht="14.25" customHeight="1" x14ac:dyDescent="0.3">
      <c r="A183" s="102" t="s">
        <v>218</v>
      </c>
      <c r="B183" s="101" t="s">
        <v>261</v>
      </c>
      <c r="C183" s="101">
        <v>106</v>
      </c>
      <c r="D183" s="101">
        <v>88</v>
      </c>
      <c r="E183" s="101">
        <v>66</v>
      </c>
      <c r="F183" s="101">
        <v>47</v>
      </c>
      <c r="G183" s="78"/>
    </row>
    <row r="184" spans="1:7" ht="14.25" customHeight="1" x14ac:dyDescent="0.3">
      <c r="A184" s="102" t="s">
        <v>219</v>
      </c>
      <c r="B184" s="101" t="s">
        <v>261</v>
      </c>
      <c r="C184" s="101">
        <v>106</v>
      </c>
      <c r="D184" s="101">
        <v>88</v>
      </c>
      <c r="E184" s="101">
        <v>66</v>
      </c>
      <c r="F184" s="101">
        <v>47</v>
      </c>
      <c r="G184" s="78"/>
    </row>
    <row r="185" spans="1:7" ht="14.25" customHeight="1" x14ac:dyDescent="0.3">
      <c r="A185" s="102" t="s">
        <v>220</v>
      </c>
      <c r="B185" s="101" t="s">
        <v>261</v>
      </c>
      <c r="C185" s="101">
        <v>106</v>
      </c>
      <c r="D185" s="101">
        <v>88</v>
      </c>
      <c r="E185" s="101">
        <v>66</v>
      </c>
      <c r="F185" s="101">
        <v>47</v>
      </c>
      <c r="G185" s="78"/>
    </row>
    <row r="186" spans="1:7" ht="14.25" customHeight="1" x14ac:dyDescent="0.3">
      <c r="A186" s="102" t="s">
        <v>221</v>
      </c>
      <c r="B186" s="101" t="s">
        <v>261</v>
      </c>
      <c r="C186" s="101">
        <v>106</v>
      </c>
      <c r="D186" s="101">
        <v>88</v>
      </c>
      <c r="E186" s="101">
        <v>66</v>
      </c>
      <c r="F186" s="101">
        <v>47</v>
      </c>
      <c r="G186" s="78"/>
    </row>
    <row r="187" spans="1:7" ht="14.25" customHeight="1" x14ac:dyDescent="0.3">
      <c r="A187" s="102" t="s">
        <v>222</v>
      </c>
      <c r="B187" s="101" t="s">
        <v>261</v>
      </c>
      <c r="C187" s="101">
        <v>106</v>
      </c>
      <c r="D187" s="101">
        <v>88</v>
      </c>
      <c r="E187" s="101">
        <v>66</v>
      </c>
      <c r="F187" s="101">
        <v>47</v>
      </c>
      <c r="G187" s="78"/>
    </row>
    <row r="188" spans="1:7" ht="14.25" customHeight="1" x14ac:dyDescent="0.3">
      <c r="A188" s="102" t="s">
        <v>223</v>
      </c>
      <c r="B188" s="101" t="s">
        <v>261</v>
      </c>
      <c r="C188" s="101">
        <v>106</v>
      </c>
      <c r="D188" s="101">
        <v>88</v>
      </c>
      <c r="E188" s="101">
        <v>66</v>
      </c>
      <c r="F188" s="101">
        <v>47</v>
      </c>
      <c r="G188" s="78"/>
    </row>
    <row r="189" spans="1:7" ht="14.25" customHeight="1" x14ac:dyDescent="0.3">
      <c r="A189" s="102" t="s">
        <v>224</v>
      </c>
      <c r="B189" s="101" t="s">
        <v>261</v>
      </c>
      <c r="C189" s="101">
        <v>106</v>
      </c>
      <c r="D189" s="101">
        <v>88</v>
      </c>
      <c r="E189" s="101">
        <v>66</v>
      </c>
      <c r="F189" s="101">
        <v>47</v>
      </c>
      <c r="G189" s="78"/>
    </row>
    <row r="190" spans="1:7" ht="14.25" customHeight="1" x14ac:dyDescent="0.3">
      <c r="A190" s="102" t="s">
        <v>225</v>
      </c>
      <c r="B190" s="101" t="s">
        <v>261</v>
      </c>
      <c r="C190" s="101">
        <v>106</v>
      </c>
      <c r="D190" s="101">
        <v>88</v>
      </c>
      <c r="E190" s="101">
        <v>66</v>
      </c>
      <c r="F190" s="101">
        <v>47</v>
      </c>
      <c r="G190" s="78"/>
    </row>
    <row r="191" spans="1:7" ht="14.25" customHeight="1" x14ac:dyDescent="0.3">
      <c r="A191" s="96" t="s">
        <v>85</v>
      </c>
      <c r="B191" s="95" t="s">
        <v>261</v>
      </c>
      <c r="C191" s="95">
        <v>336</v>
      </c>
      <c r="D191" s="95">
        <v>257</v>
      </c>
      <c r="E191" s="95">
        <v>194</v>
      </c>
      <c r="F191" s="95">
        <v>157</v>
      </c>
      <c r="G191" s="78"/>
    </row>
    <row r="192" spans="1:7" ht="14.25" customHeight="1" x14ac:dyDescent="0.3">
      <c r="A192" s="93" t="s">
        <v>416</v>
      </c>
      <c r="B192" s="92" t="s">
        <v>261</v>
      </c>
      <c r="C192" s="92">
        <v>353</v>
      </c>
      <c r="D192" s="92">
        <v>289</v>
      </c>
      <c r="E192" s="92">
        <v>228</v>
      </c>
      <c r="F192" s="92">
        <v>189</v>
      </c>
      <c r="G192" s="78"/>
    </row>
    <row r="193" spans="1:7" ht="14.25" customHeight="1" x14ac:dyDescent="0.3">
      <c r="A193" s="102" t="s">
        <v>226</v>
      </c>
      <c r="B193" s="101" t="s">
        <v>261</v>
      </c>
      <c r="C193" s="101">
        <v>106</v>
      </c>
      <c r="D193" s="101">
        <v>88</v>
      </c>
      <c r="E193" s="101">
        <v>66</v>
      </c>
      <c r="F193" s="101">
        <v>47</v>
      </c>
      <c r="G193" s="78"/>
    </row>
    <row r="194" spans="1:7" ht="14.25" customHeight="1" x14ac:dyDescent="0.3">
      <c r="A194" s="102" t="s">
        <v>227</v>
      </c>
      <c r="B194" s="101" t="s">
        <v>261</v>
      </c>
      <c r="C194" s="101">
        <v>106</v>
      </c>
      <c r="D194" s="101">
        <v>88</v>
      </c>
      <c r="E194" s="101">
        <v>66</v>
      </c>
      <c r="F194" s="101">
        <v>47</v>
      </c>
      <c r="G194" s="78"/>
    </row>
    <row r="195" spans="1:7" ht="14.25" customHeight="1" x14ac:dyDescent="0.3">
      <c r="A195" s="102" t="s">
        <v>228</v>
      </c>
      <c r="B195" s="101" t="s">
        <v>261</v>
      </c>
      <c r="C195" s="101">
        <v>106</v>
      </c>
      <c r="D195" s="101">
        <v>88</v>
      </c>
      <c r="E195" s="101">
        <v>66</v>
      </c>
      <c r="F195" s="101">
        <v>47</v>
      </c>
      <c r="G195" s="78"/>
    </row>
    <row r="196" spans="1:7" ht="14.25" customHeight="1" x14ac:dyDescent="0.3">
      <c r="A196" s="96" t="s">
        <v>86</v>
      </c>
      <c r="B196" s="95" t="s">
        <v>261</v>
      </c>
      <c r="C196" s="95">
        <v>336</v>
      </c>
      <c r="D196" s="95">
        <v>257</v>
      </c>
      <c r="E196" s="95">
        <v>194</v>
      </c>
      <c r="F196" s="95">
        <v>157</v>
      </c>
      <c r="G196" s="78"/>
    </row>
    <row r="197" spans="1:7" ht="14.25" customHeight="1" x14ac:dyDescent="0.3">
      <c r="A197" s="102" t="s">
        <v>229</v>
      </c>
      <c r="B197" s="101" t="s">
        <v>261</v>
      </c>
      <c r="C197" s="101">
        <v>106</v>
      </c>
      <c r="D197" s="101">
        <v>88</v>
      </c>
      <c r="E197" s="101">
        <v>66</v>
      </c>
      <c r="F197" s="101">
        <v>47</v>
      </c>
      <c r="G197" s="78"/>
    </row>
    <row r="198" spans="1:7" ht="14.25" customHeight="1" x14ac:dyDescent="0.3">
      <c r="A198" s="102" t="s">
        <v>230</v>
      </c>
      <c r="B198" s="101" t="s">
        <v>261</v>
      </c>
      <c r="C198" s="101">
        <v>106</v>
      </c>
      <c r="D198" s="101">
        <v>88</v>
      </c>
      <c r="E198" s="101">
        <v>66</v>
      </c>
      <c r="F198" s="101">
        <v>47</v>
      </c>
      <c r="G198" s="78"/>
    </row>
    <row r="199" spans="1:7" ht="14.25" customHeight="1" x14ac:dyDescent="0.3">
      <c r="A199" s="102" t="s">
        <v>231</v>
      </c>
      <c r="B199" s="101" t="s">
        <v>261</v>
      </c>
      <c r="C199" s="101">
        <v>106</v>
      </c>
      <c r="D199" s="101">
        <v>88</v>
      </c>
      <c r="E199" s="101">
        <v>66</v>
      </c>
      <c r="F199" s="101">
        <v>47</v>
      </c>
      <c r="G199" s="78"/>
    </row>
    <row r="200" spans="1:7" ht="14.25" customHeight="1" x14ac:dyDescent="0.3">
      <c r="A200" s="102" t="s">
        <v>232</v>
      </c>
      <c r="B200" s="101" t="s">
        <v>261</v>
      </c>
      <c r="C200" s="101">
        <v>106</v>
      </c>
      <c r="D200" s="101">
        <v>88</v>
      </c>
      <c r="E200" s="101">
        <v>66</v>
      </c>
      <c r="F200" s="101">
        <v>47</v>
      </c>
      <c r="G200" s="78"/>
    </row>
    <row r="201" spans="1:7" ht="14.25" customHeight="1" x14ac:dyDescent="0.3">
      <c r="A201" s="102" t="s">
        <v>233</v>
      </c>
      <c r="B201" s="101" t="s">
        <v>261</v>
      </c>
      <c r="C201" s="101">
        <v>106</v>
      </c>
      <c r="D201" s="101">
        <v>88</v>
      </c>
      <c r="E201" s="101">
        <v>66</v>
      </c>
      <c r="F201" s="101">
        <v>47</v>
      </c>
      <c r="G201" s="78"/>
    </row>
    <row r="202" spans="1:7" x14ac:dyDescent="0.3">
      <c r="A202" s="103"/>
      <c r="B202" s="104"/>
      <c r="C202" s="104"/>
      <c r="D202" s="104"/>
      <c r="E202" s="104"/>
      <c r="F202" s="104"/>
      <c r="G202" s="78"/>
    </row>
    <row r="203" spans="1:7" x14ac:dyDescent="0.3"/>
    <row r="204" spans="1:7" x14ac:dyDescent="0.3"/>
  </sheetData>
  <sheetProtection password="B1CD" sheet="1" objects="1" scenarios="1"/>
  <sortState ref="A2:F201">
    <sortCondition descending="1" ref="B2:B201"/>
  </sortState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34"/>
  <sheetViews>
    <sheetView workbookViewId="0">
      <pane ySplit="4" topLeftCell="A5" activePane="bottomLeft" state="frozen"/>
      <selection pane="bottomLeft" activeCell="D9" sqref="D9"/>
    </sheetView>
  </sheetViews>
  <sheetFormatPr defaultColWidth="0" defaultRowHeight="14.4" zeroHeight="1" x14ac:dyDescent="0.3"/>
  <cols>
    <col min="1" max="1" width="40.88671875" style="78" customWidth="1"/>
    <col min="2" max="4" width="43" style="78" customWidth="1"/>
    <col min="5" max="5" width="0.44140625" style="78" customWidth="1"/>
    <col min="6" max="16384" width="9.109375" hidden="1"/>
  </cols>
  <sheetData>
    <row r="1" spans="1:5" ht="15" thickBot="1" x14ac:dyDescent="0.35">
      <c r="A1" s="105" t="s">
        <v>271</v>
      </c>
      <c r="B1" s="106" t="str">
        <f>+'Final Statement'!D11</f>
        <v>Language selected</v>
      </c>
      <c r="C1" s="107"/>
      <c r="D1" s="107"/>
    </row>
    <row r="2" spans="1:5" ht="4.5" hidden="1" customHeight="1" x14ac:dyDescent="0.3">
      <c r="A2" s="107"/>
    </row>
    <row r="3" spans="1:5" ht="4.5" customHeight="1" x14ac:dyDescent="0.3"/>
    <row r="4" spans="1:5" ht="23.25" customHeight="1" x14ac:dyDescent="0.35">
      <c r="A4" s="108" t="s">
        <v>271</v>
      </c>
      <c r="B4" s="109" t="s">
        <v>268</v>
      </c>
      <c r="C4" s="110" t="s">
        <v>269</v>
      </c>
      <c r="D4" s="111" t="s">
        <v>270</v>
      </c>
      <c r="E4" s="112" t="s">
        <v>267</v>
      </c>
    </row>
    <row r="5" spans="1:5" ht="15.75" customHeight="1" x14ac:dyDescent="0.3">
      <c r="A5" s="157" t="str">
        <f>+IF($B$1=$B$4,B5,IF($B$1=$C$4,C5,IF($B$1=$D$4,D5,B5)))</f>
        <v xml:space="preserve">  Knowledge Alliances</v>
      </c>
      <c r="B5" s="158" t="s">
        <v>234</v>
      </c>
      <c r="C5" s="159" t="s">
        <v>278</v>
      </c>
      <c r="D5" s="160" t="s">
        <v>359</v>
      </c>
      <c r="E5" s="112"/>
    </row>
    <row r="6" spans="1:5" ht="15.75" customHeight="1" x14ac:dyDescent="0.3">
      <c r="A6" s="157" t="str">
        <f>+IF($B$1=$B$4,B6,IF($B$1=$C$4,C6,IF($B$1=$D$4,D6,B6)))</f>
        <v xml:space="preserve">  Sector Skills Alliances</v>
      </c>
      <c r="B6" s="158" t="s">
        <v>235</v>
      </c>
      <c r="C6" s="159" t="s">
        <v>358</v>
      </c>
      <c r="D6" s="160" t="s">
        <v>360</v>
      </c>
      <c r="E6" s="112"/>
    </row>
    <row r="7" spans="1:5" ht="28.8" x14ac:dyDescent="0.3">
      <c r="A7" s="157" t="str">
        <f>+IF($B$1=$B$4,B7,IF($B$1=$C$4,C7,IF($B$1=$D$4,D7,B7)))</f>
        <v xml:space="preserve">Before completing this table please read carefully the instructions available on </v>
      </c>
      <c r="B7" s="158" t="s">
        <v>4</v>
      </c>
      <c r="C7" s="159" t="s">
        <v>307</v>
      </c>
      <c r="D7" s="160" t="s">
        <v>361</v>
      </c>
    </row>
    <row r="8" spans="1:5" ht="28.8" x14ac:dyDescent="0.3">
      <c r="A8" s="157" t="str">
        <f>+IF($B$1=$B$4,B8,IF($B$1=$C$4,C8,IF($B$1=$D$4,D8,B8)))</f>
        <v xml:space="preserve">CALL FOR PROPOSAL 2019 - EAC/A03/2018 - Erasmus+ programme </v>
      </c>
      <c r="B8" s="158" t="s">
        <v>567</v>
      </c>
      <c r="C8" s="159" t="s">
        <v>568</v>
      </c>
      <c r="D8" s="160" t="s">
        <v>569</v>
      </c>
    </row>
    <row r="9" spans="1:5" x14ac:dyDescent="0.3">
      <c r="A9" s="157" t="str">
        <f t="shared" ref="A9:A81" si="0">+IF($B$1=$B$4,B9,IF($B$1=$C$4,C9,IF($B$1=$D$4,D9,B9)))</f>
        <v xml:space="preserve">Programme guide and instructions </v>
      </c>
      <c r="B9" s="158" t="s">
        <v>549</v>
      </c>
      <c r="C9" s="159" t="s">
        <v>550</v>
      </c>
      <c r="D9" s="160" t="s">
        <v>551</v>
      </c>
    </row>
    <row r="10" spans="1:5" x14ac:dyDescent="0.3">
      <c r="A10" s="157" t="str">
        <f t="shared" si="0"/>
        <v>Language</v>
      </c>
      <c r="B10" s="158" t="s">
        <v>266</v>
      </c>
      <c r="C10" s="159" t="s">
        <v>279</v>
      </c>
      <c r="D10" s="160" t="s">
        <v>280</v>
      </c>
    </row>
    <row r="11" spans="1:5" x14ac:dyDescent="0.3">
      <c r="A11" s="157" t="str">
        <f t="shared" si="0"/>
        <v>Action</v>
      </c>
      <c r="B11" s="158" t="s">
        <v>6</v>
      </c>
      <c r="C11" s="159" t="s">
        <v>6</v>
      </c>
      <c r="D11" s="160" t="s">
        <v>364</v>
      </c>
    </row>
    <row r="12" spans="1:5" ht="3.75" customHeight="1" x14ac:dyDescent="0.3">
      <c r="A12" s="157"/>
      <c r="B12" s="158"/>
      <c r="C12" s="159"/>
      <c r="D12" s="160"/>
    </row>
    <row r="13" spans="1:5" x14ac:dyDescent="0.3">
      <c r="A13" s="157" t="str">
        <f>+IF($B$1=$B$4,B13,IF($B$1=$C$4,C13,IF($B$1=$D$4,D13,B13)))</f>
        <v>Action to be selected</v>
      </c>
      <c r="B13" s="158" t="s">
        <v>417</v>
      </c>
      <c r="C13" s="159" t="s">
        <v>418</v>
      </c>
      <c r="D13" s="160" t="s">
        <v>419</v>
      </c>
    </row>
    <row r="14" spans="1:5" x14ac:dyDescent="0.3">
      <c r="A14" s="157" t="str">
        <f>+IF($B$1=$B$4,B14,IF($B$1=$C$4,C14,IF($B$1=$D$4,D14,B14)))</f>
        <v>Knowledge alliances</v>
      </c>
      <c r="B14" s="158" t="s">
        <v>420</v>
      </c>
      <c r="C14" s="159" t="s">
        <v>421</v>
      </c>
      <c r="D14" s="160" t="s">
        <v>359</v>
      </c>
    </row>
    <row r="15" spans="1:5" x14ac:dyDescent="0.3">
      <c r="A15" s="157" t="str">
        <f>+IF($B$1=$B$4,B15,IF($B$1=$C$4,C15,IF($B$1=$D$4,D15,B15)))</f>
        <v>Sector skills alliances</v>
      </c>
      <c r="B15" s="158" t="s">
        <v>422</v>
      </c>
      <c r="C15" s="159" t="s">
        <v>547</v>
      </c>
      <c r="D15" s="160" t="s">
        <v>424</v>
      </c>
    </row>
    <row r="16" spans="1:5" x14ac:dyDescent="0.3">
      <c r="A16" s="157" t="str">
        <f>+IF($B$1=$B$4,B16,IF($B$1=$C$4,C16,IF($B$1=$D$4,D16,B16)))</f>
        <v>Duration number of months:</v>
      </c>
      <c r="B16" s="158" t="s">
        <v>302</v>
      </c>
      <c r="C16" s="159" t="s">
        <v>310</v>
      </c>
      <c r="D16" s="160" t="s">
        <v>365</v>
      </c>
    </row>
    <row r="17" spans="1:4" customFormat="1" x14ac:dyDescent="0.3">
      <c r="A17" s="157" t="str">
        <f>+IF($B$1=$B$4,B17,IF($B$1=$C$4,C17,IF($B$1=$D$4,D17,B17)))</f>
        <v>Duration to be completed</v>
      </c>
      <c r="B17" s="158" t="s">
        <v>277</v>
      </c>
      <c r="C17" s="159" t="s">
        <v>311</v>
      </c>
      <c r="D17" s="160" t="s">
        <v>366</v>
      </c>
    </row>
    <row r="18" spans="1:4" customFormat="1" ht="3.75" customHeight="1" x14ac:dyDescent="0.3">
      <c r="A18" s="157"/>
      <c r="B18" s="158"/>
      <c r="C18" s="159"/>
      <c r="D18" s="160"/>
    </row>
    <row r="19" spans="1:4" customFormat="1" x14ac:dyDescent="0.3">
      <c r="A19" s="157" t="str">
        <f>+IF($B$1=$B$4,B19,IF($B$1=$C$4,C19,IF($B$1=$D$4,D19,B19)))</f>
        <v>Duration</v>
      </c>
      <c r="B19" s="158" t="s">
        <v>264</v>
      </c>
      <c r="C19" s="159" t="s">
        <v>312</v>
      </c>
      <c r="D19" s="160" t="s">
        <v>367</v>
      </c>
    </row>
    <row r="20" spans="1:4" customFormat="1" x14ac:dyDescent="0.3">
      <c r="A20" s="157" t="str">
        <f t="shared" si="0"/>
        <v>24 months</v>
      </c>
      <c r="B20" s="158" t="s">
        <v>275</v>
      </c>
      <c r="C20" s="159" t="s">
        <v>313</v>
      </c>
      <c r="D20" s="160" t="s">
        <v>428</v>
      </c>
    </row>
    <row r="21" spans="1:4" customFormat="1" x14ac:dyDescent="0.3">
      <c r="A21" s="157" t="str">
        <f t="shared" si="0"/>
        <v>36 months</v>
      </c>
      <c r="B21" s="158" t="s">
        <v>276</v>
      </c>
      <c r="C21" s="159" t="s">
        <v>314</v>
      </c>
      <c r="D21" s="160" t="s">
        <v>429</v>
      </c>
    </row>
    <row r="22" spans="1:4" customFormat="1" x14ac:dyDescent="0.3">
      <c r="A22" s="157" t="str">
        <f t="shared" si="0"/>
        <v>months</v>
      </c>
      <c r="B22" s="158" t="s">
        <v>425</v>
      </c>
      <c r="C22" s="159" t="s">
        <v>426</v>
      </c>
      <c r="D22" s="160" t="s">
        <v>427</v>
      </c>
    </row>
    <row r="23" spans="1:4" customFormat="1" x14ac:dyDescent="0.3">
      <c r="A23" s="157" t="str">
        <f t="shared" si="0"/>
        <v>Project acronym</v>
      </c>
      <c r="B23" s="158" t="s">
        <v>304</v>
      </c>
      <c r="C23" s="159" t="s">
        <v>315</v>
      </c>
      <c r="D23" s="160" t="s">
        <v>368</v>
      </c>
    </row>
    <row r="24" spans="1:4" customFormat="1" x14ac:dyDescent="0.3">
      <c r="A24" s="157" t="str">
        <f t="shared" si="0"/>
        <v>Project title</v>
      </c>
      <c r="B24" s="158" t="s">
        <v>303</v>
      </c>
      <c r="C24" s="159" t="s">
        <v>316</v>
      </c>
      <c r="D24" s="160" t="s">
        <v>369</v>
      </c>
    </row>
    <row r="25" spans="1:4" customFormat="1" x14ac:dyDescent="0.3">
      <c r="A25" s="157" t="str">
        <f t="shared" si="0"/>
        <v>Part I - Consolidated figures</v>
      </c>
      <c r="B25" s="158" t="s">
        <v>272</v>
      </c>
      <c r="C25" s="159" t="s">
        <v>317</v>
      </c>
      <c r="D25" s="160" t="s">
        <v>370</v>
      </c>
    </row>
    <row r="26" spans="1:4" customFormat="1" x14ac:dyDescent="0.3">
      <c r="A26" s="157" t="str">
        <f t="shared" si="0"/>
        <v>EU Grant</v>
      </c>
      <c r="B26" s="158" t="s">
        <v>256</v>
      </c>
      <c r="C26" s="159" t="s">
        <v>318</v>
      </c>
      <c r="D26" s="160" t="s">
        <v>371</v>
      </c>
    </row>
    <row r="27" spans="1:4" customFormat="1" ht="28.8" x14ac:dyDescent="0.3">
      <c r="A27" s="157" t="str">
        <f t="shared" si="0"/>
        <v>PROGRAMME 
COUNTRIES (PR)</v>
      </c>
      <c r="B27" s="158" t="s">
        <v>281</v>
      </c>
      <c r="C27" s="159" t="s">
        <v>319</v>
      </c>
      <c r="D27" s="160" t="s">
        <v>414</v>
      </c>
    </row>
    <row r="28" spans="1:4" customFormat="1" x14ac:dyDescent="0.3">
      <c r="A28" s="157" t="str">
        <f t="shared" si="0"/>
        <v>PARTNER COUNTRIES (PA)</v>
      </c>
      <c r="B28" s="158" t="s">
        <v>282</v>
      </c>
      <c r="C28" s="159" t="s">
        <v>320</v>
      </c>
      <c r="D28" s="160" t="s">
        <v>415</v>
      </c>
    </row>
    <row r="29" spans="1:4" customFormat="1" x14ac:dyDescent="0.3">
      <c r="A29" s="157" t="str">
        <f t="shared" si="0"/>
        <v>TOTAL</v>
      </c>
      <c r="B29" s="158" t="s">
        <v>259</v>
      </c>
      <c r="C29" s="159" t="s">
        <v>259</v>
      </c>
      <c r="D29" s="160" t="s">
        <v>372</v>
      </c>
    </row>
    <row r="30" spans="1:4" customFormat="1" x14ac:dyDescent="0.3">
      <c r="A30" s="157" t="str">
        <f t="shared" si="0"/>
        <v>Project implementation support</v>
      </c>
      <c r="B30" s="158" t="s">
        <v>257</v>
      </c>
      <c r="C30" s="159" t="s">
        <v>321</v>
      </c>
      <c r="D30" s="160" t="s">
        <v>373</v>
      </c>
    </row>
    <row r="31" spans="1:4" customFormat="1" x14ac:dyDescent="0.3">
      <c r="A31" s="157" t="str">
        <f t="shared" si="0"/>
        <v>Staff costs</v>
      </c>
      <c r="B31" s="158" t="s">
        <v>17</v>
      </c>
      <c r="C31" s="159" t="s">
        <v>322</v>
      </c>
      <c r="D31" s="160" t="s">
        <v>374</v>
      </c>
    </row>
    <row r="32" spans="1:4" customFormat="1" x14ac:dyDescent="0.3">
      <c r="A32" s="157" t="str">
        <f t="shared" si="0"/>
        <v>Mobility activities (Optional)</v>
      </c>
      <c r="B32" s="158" t="s">
        <v>258</v>
      </c>
      <c r="C32" s="159" t="s">
        <v>323</v>
      </c>
      <c r="D32" s="160" t="s">
        <v>375</v>
      </c>
    </row>
    <row r="33" spans="1:4" customFormat="1" x14ac:dyDescent="0.3">
      <c r="A33" s="157" t="str">
        <f t="shared" si="0"/>
        <v>Travel costs</v>
      </c>
      <c r="B33" s="158" t="s">
        <v>306</v>
      </c>
      <c r="C33" s="159" t="s">
        <v>324</v>
      </c>
      <c r="D33" s="160" t="s">
        <v>376</v>
      </c>
    </row>
    <row r="34" spans="1:4" customFormat="1" x14ac:dyDescent="0.3">
      <c r="A34" s="157" t="str">
        <f t="shared" si="0"/>
        <v>Subsistence costs</v>
      </c>
      <c r="B34" s="158" t="s">
        <v>43</v>
      </c>
      <c r="C34" s="159" t="s">
        <v>325</v>
      </c>
      <c r="D34" s="160" t="s">
        <v>377</v>
      </c>
    </row>
    <row r="35" spans="1:4" customFormat="1" x14ac:dyDescent="0.3">
      <c r="A35" s="157" t="str">
        <f t="shared" si="0"/>
        <v>Total</v>
      </c>
      <c r="B35" s="158" t="s">
        <v>5</v>
      </c>
      <c r="C35" s="159" t="s">
        <v>5</v>
      </c>
      <c r="D35" s="160" t="s">
        <v>372</v>
      </c>
    </row>
    <row r="36" spans="1:4" customFormat="1" x14ac:dyDescent="0.3">
      <c r="A36" s="157" t="str">
        <f t="shared" si="0"/>
        <v>Warning messages</v>
      </c>
      <c r="B36" s="158" t="s">
        <v>18</v>
      </c>
      <c r="C36" s="159" t="s">
        <v>326</v>
      </c>
      <c r="D36" s="160" t="s">
        <v>378</v>
      </c>
    </row>
    <row r="37" spans="1:4" customFormat="1" ht="28.8" x14ac:dyDescent="0.3">
      <c r="A37" s="157" t="str">
        <f t="shared" si="0"/>
        <v>Maximum EU contribution awarded for a 2 years Alliance:        700 000 EUR</v>
      </c>
      <c r="B37" s="158" t="s">
        <v>412</v>
      </c>
      <c r="C37" s="159" t="s">
        <v>408</v>
      </c>
      <c r="D37" s="160" t="s">
        <v>410</v>
      </c>
    </row>
    <row r="38" spans="1:4" customFormat="1" ht="28.8" x14ac:dyDescent="0.3">
      <c r="A38" s="157" t="str">
        <f t="shared" si="0"/>
        <v>Maximum EU contribution awarded for a 3 years Alliance:           1 000 000 EUR</v>
      </c>
      <c r="B38" s="158" t="s">
        <v>413</v>
      </c>
      <c r="C38" s="159" t="s">
        <v>409</v>
      </c>
      <c r="D38" s="160" t="s">
        <v>411</v>
      </c>
    </row>
    <row r="39" spans="1:4" customFormat="1" x14ac:dyDescent="0.3">
      <c r="A39" s="157" t="str">
        <f t="shared" si="0"/>
        <v>OK</v>
      </c>
      <c r="B39" s="158" t="s">
        <v>273</v>
      </c>
      <c r="C39" s="159" t="s">
        <v>273</v>
      </c>
      <c r="D39" s="160" t="s">
        <v>273</v>
      </c>
    </row>
    <row r="40" spans="1:4" customFormat="1" ht="28.8" x14ac:dyDescent="0.3">
      <c r="A40" s="157" t="str">
        <f t="shared" si="0"/>
        <v>Part II - Distribution of grant by organisation</v>
      </c>
      <c r="B40" s="158" t="s">
        <v>283</v>
      </c>
      <c r="C40" s="159" t="s">
        <v>327</v>
      </c>
      <c r="D40" s="160" t="s">
        <v>379</v>
      </c>
    </row>
    <row r="41" spans="1:4" customFormat="1" x14ac:dyDescent="0.3">
      <c r="A41" s="157" t="str">
        <f t="shared" si="0"/>
        <v xml:space="preserve">Partner </v>
      </c>
      <c r="B41" s="158" t="s">
        <v>295</v>
      </c>
      <c r="C41" s="159" t="s">
        <v>328</v>
      </c>
      <c r="D41" s="160" t="s">
        <v>296</v>
      </c>
    </row>
    <row r="42" spans="1:4" customFormat="1" x14ac:dyDescent="0.3">
      <c r="A42" s="157" t="str">
        <f t="shared" si="0"/>
        <v>Name</v>
      </c>
      <c r="B42" s="158" t="s">
        <v>294</v>
      </c>
      <c r="C42" s="159" t="s">
        <v>329</v>
      </c>
      <c r="D42" s="160" t="s">
        <v>294</v>
      </c>
    </row>
    <row r="43" spans="1:4" customFormat="1" x14ac:dyDescent="0.3">
      <c r="A43" s="157" t="str">
        <f t="shared" si="0"/>
        <v>Country</v>
      </c>
      <c r="B43" s="158" t="s">
        <v>0</v>
      </c>
      <c r="C43" s="159" t="s">
        <v>330</v>
      </c>
      <c r="D43" s="160" t="s">
        <v>380</v>
      </c>
    </row>
    <row r="44" spans="1:4" customFormat="1" x14ac:dyDescent="0.3">
      <c r="A44" s="157" t="str">
        <f t="shared" si="0"/>
        <v>Staff costs</v>
      </c>
      <c r="B44" s="158" t="s">
        <v>17</v>
      </c>
      <c r="C44" s="159" t="s">
        <v>331</v>
      </c>
      <c r="D44" s="160" t="s">
        <v>374</v>
      </c>
    </row>
    <row r="45" spans="1:4" customFormat="1" x14ac:dyDescent="0.3">
      <c r="A45" s="157" t="str">
        <f t="shared" si="0"/>
        <v>Travel costs</v>
      </c>
      <c r="B45" s="158" t="s">
        <v>306</v>
      </c>
      <c r="C45" s="159" t="s">
        <v>332</v>
      </c>
      <c r="D45" s="160" t="s">
        <v>376</v>
      </c>
    </row>
    <row r="46" spans="1:4" customFormat="1" x14ac:dyDescent="0.3">
      <c r="A46" s="157" t="str">
        <f t="shared" si="0"/>
        <v>Subsistence costs</v>
      </c>
      <c r="B46" s="158" t="s">
        <v>43</v>
      </c>
      <c r="C46" s="159" t="s">
        <v>325</v>
      </c>
      <c r="D46" s="160" t="s">
        <v>377</v>
      </c>
    </row>
    <row r="47" spans="1:4" customFormat="1" x14ac:dyDescent="0.3">
      <c r="A47" s="157" t="str">
        <f t="shared" si="0"/>
        <v>EU grant</v>
      </c>
      <c r="B47" s="158" t="s">
        <v>16</v>
      </c>
      <c r="C47" s="159" t="s">
        <v>318</v>
      </c>
      <c r="D47" s="160" t="s">
        <v>381</v>
      </c>
    </row>
    <row r="48" spans="1:4" customFormat="1" x14ac:dyDescent="0.3">
      <c r="A48" s="157" t="str">
        <f t="shared" si="0"/>
        <v>Total</v>
      </c>
      <c r="B48" s="158" t="s">
        <v>5</v>
      </c>
      <c r="C48" s="159" t="s">
        <v>5</v>
      </c>
      <c r="D48" s="160" t="s">
        <v>372</v>
      </c>
    </row>
    <row r="49" spans="1:4" customFormat="1" x14ac:dyDescent="0.3">
      <c r="A49" s="157" t="str">
        <f t="shared" si="0"/>
        <v>Part III - Project implementation support</v>
      </c>
      <c r="B49" s="158" t="s">
        <v>274</v>
      </c>
      <c r="C49" s="159" t="s">
        <v>333</v>
      </c>
      <c r="D49" s="160" t="s">
        <v>382</v>
      </c>
    </row>
    <row r="50" spans="1:4" customFormat="1" x14ac:dyDescent="0.3">
      <c r="A50" s="157" t="str">
        <f t="shared" si="0"/>
        <v xml:space="preserve">Partner </v>
      </c>
      <c r="B50" s="158" t="s">
        <v>295</v>
      </c>
      <c r="C50" s="159" t="s">
        <v>328</v>
      </c>
      <c r="D50" s="160" t="s">
        <v>296</v>
      </c>
    </row>
    <row r="51" spans="1:4" customFormat="1" x14ac:dyDescent="0.3">
      <c r="A51" s="157" t="str">
        <f t="shared" si="0"/>
        <v>Name</v>
      </c>
      <c r="B51" s="158" t="s">
        <v>294</v>
      </c>
      <c r="C51" s="159" t="s">
        <v>329</v>
      </c>
      <c r="D51" s="160" t="s">
        <v>294</v>
      </c>
    </row>
    <row r="52" spans="1:4" customFormat="1" x14ac:dyDescent="0.3">
      <c r="A52" s="157" t="str">
        <f t="shared" si="0"/>
        <v>Country</v>
      </c>
      <c r="B52" s="158" t="s">
        <v>0</v>
      </c>
      <c r="C52" s="159" t="s">
        <v>330</v>
      </c>
      <c r="D52" s="160" t="s">
        <v>380</v>
      </c>
    </row>
    <row r="53" spans="1:4" customFormat="1" x14ac:dyDescent="0.3">
      <c r="A53" s="157" t="str">
        <f t="shared" si="0"/>
        <v xml:space="preserve">Manager </v>
      </c>
      <c r="B53" s="158" t="s">
        <v>1</v>
      </c>
      <c r="C53" s="159" t="s">
        <v>334</v>
      </c>
      <c r="D53" s="160" t="s">
        <v>334</v>
      </c>
    </row>
    <row r="54" spans="1:4" customFormat="1" ht="16.5" customHeight="1" x14ac:dyDescent="0.3">
      <c r="A54" s="157" t="str">
        <f t="shared" si="0"/>
        <v>Teacher/Trainer/Researcher</v>
      </c>
      <c r="B54" s="158" t="s">
        <v>284</v>
      </c>
      <c r="C54" s="159" t="s">
        <v>335</v>
      </c>
      <c r="D54" s="160" t="s">
        <v>383</v>
      </c>
    </row>
    <row r="55" spans="1:4" customFormat="1" x14ac:dyDescent="0.3">
      <c r="A55" s="157" t="str">
        <f t="shared" si="0"/>
        <v>Technician</v>
      </c>
      <c r="B55" s="158" t="s">
        <v>2</v>
      </c>
      <c r="C55" s="159" t="s">
        <v>336</v>
      </c>
      <c r="D55" s="160" t="s">
        <v>384</v>
      </c>
    </row>
    <row r="56" spans="1:4" customFormat="1" x14ac:dyDescent="0.3">
      <c r="A56" s="157" t="str">
        <f t="shared" si="0"/>
        <v xml:space="preserve">Administrative </v>
      </c>
      <c r="B56" s="158" t="s">
        <v>3</v>
      </c>
      <c r="C56" s="159" t="s">
        <v>337</v>
      </c>
      <c r="D56" s="160" t="s">
        <v>385</v>
      </c>
    </row>
    <row r="57" spans="1:4" customFormat="1" x14ac:dyDescent="0.3">
      <c r="A57" s="157" t="str">
        <f t="shared" si="0"/>
        <v>Number of days</v>
      </c>
      <c r="B57" s="158" t="s">
        <v>285</v>
      </c>
      <c r="C57" s="159" t="s">
        <v>338</v>
      </c>
      <c r="D57" s="160" t="s">
        <v>386</v>
      </c>
    </row>
    <row r="58" spans="1:4" customFormat="1" x14ac:dyDescent="0.3">
      <c r="A58" s="157" t="str">
        <f t="shared" si="0"/>
        <v>Unit cost per day</v>
      </c>
      <c r="B58" s="158" t="s">
        <v>301</v>
      </c>
      <c r="C58" s="159" t="s">
        <v>339</v>
      </c>
      <c r="D58" s="160" t="s">
        <v>387</v>
      </c>
    </row>
    <row r="59" spans="1:4" customFormat="1" x14ac:dyDescent="0.3">
      <c r="A59" s="157" t="str">
        <f t="shared" si="0"/>
        <v>Total cost by category</v>
      </c>
      <c r="B59" s="158" t="s">
        <v>262</v>
      </c>
      <c r="C59" s="159" t="s">
        <v>340</v>
      </c>
      <c r="D59" s="160" t="s">
        <v>388</v>
      </c>
    </row>
    <row r="60" spans="1:4" customFormat="1" x14ac:dyDescent="0.3">
      <c r="A60" s="157" t="str">
        <f t="shared" si="0"/>
        <v>Total number of days</v>
      </c>
      <c r="B60" s="158" t="s">
        <v>265</v>
      </c>
      <c r="C60" s="159" t="s">
        <v>341</v>
      </c>
      <c r="D60" s="160" t="s">
        <v>389</v>
      </c>
    </row>
    <row r="61" spans="1:4" customFormat="1" x14ac:dyDescent="0.3">
      <c r="A61" s="157" t="str">
        <f t="shared" si="0"/>
        <v>Grant requested</v>
      </c>
      <c r="B61" s="158" t="s">
        <v>286</v>
      </c>
      <c r="C61" s="159" t="s">
        <v>342</v>
      </c>
      <c r="D61" s="160" t="s">
        <v>390</v>
      </c>
    </row>
    <row r="62" spans="1:4" customFormat="1" x14ac:dyDescent="0.3">
      <c r="A62" s="157" t="str">
        <f t="shared" si="0"/>
        <v>Total Part III</v>
      </c>
      <c r="B62" s="158" t="s">
        <v>297</v>
      </c>
      <c r="C62" s="159" t="s">
        <v>343</v>
      </c>
      <c r="D62" s="160" t="s">
        <v>391</v>
      </c>
    </row>
    <row r="63" spans="1:4" customFormat="1" x14ac:dyDescent="0.3">
      <c r="A63" s="157" t="str">
        <f t="shared" si="0"/>
        <v>Part IV -</v>
      </c>
      <c r="B63" s="158" t="s">
        <v>287</v>
      </c>
      <c r="C63" s="159" t="s">
        <v>344</v>
      </c>
      <c r="D63" s="160" t="s">
        <v>392</v>
      </c>
    </row>
    <row r="64" spans="1:4" customFormat="1" ht="28.8" x14ac:dyDescent="0.3">
      <c r="A64" s="157" t="str">
        <f t="shared" si="0"/>
        <v xml:space="preserve">Additional funding for mobility activities realised within an Alliance  </v>
      </c>
      <c r="B64" s="158" t="s">
        <v>288</v>
      </c>
      <c r="C64" s="159" t="s">
        <v>345</v>
      </c>
      <c r="D64" s="160" t="s">
        <v>393</v>
      </c>
    </row>
    <row r="65" spans="1:4" customFormat="1" x14ac:dyDescent="0.3">
      <c r="A65" s="157" t="str">
        <f t="shared" si="0"/>
        <v xml:space="preserve"> (OPTIONAL)</v>
      </c>
      <c r="B65" s="158" t="s">
        <v>289</v>
      </c>
      <c r="C65" s="159" t="s">
        <v>346</v>
      </c>
      <c r="D65" s="160" t="s">
        <v>394</v>
      </c>
    </row>
    <row r="66" spans="1:4" customFormat="1" x14ac:dyDescent="0.3">
      <c r="A66" s="157" t="str">
        <f t="shared" si="0"/>
        <v>Travel costs</v>
      </c>
      <c r="B66" s="158" t="s">
        <v>306</v>
      </c>
      <c r="C66" s="159" t="s">
        <v>332</v>
      </c>
      <c r="D66" s="160" t="s">
        <v>395</v>
      </c>
    </row>
    <row r="67" spans="1:4" customFormat="1" x14ac:dyDescent="0.3">
      <c r="A67" s="157" t="str">
        <f t="shared" si="0"/>
        <v>Subsistence costs</v>
      </c>
      <c r="B67" s="158" t="s">
        <v>43</v>
      </c>
      <c r="C67" s="159" t="s">
        <v>325</v>
      </c>
      <c r="D67" s="160" t="s">
        <v>377</v>
      </c>
    </row>
    <row r="68" spans="1:4" customFormat="1" x14ac:dyDescent="0.3">
      <c r="A68" s="157" t="str">
        <f t="shared" si="0"/>
        <v>Distance</v>
      </c>
      <c r="B68" s="158" t="s">
        <v>38</v>
      </c>
      <c r="C68" s="159" t="s">
        <v>38</v>
      </c>
      <c r="D68" s="160" t="s">
        <v>396</v>
      </c>
    </row>
    <row r="69" spans="1:4" customFormat="1" x14ac:dyDescent="0.3">
      <c r="A69" s="157" t="str">
        <f t="shared" si="0"/>
        <v>Unit cost per participant</v>
      </c>
      <c r="B69" s="158" t="s">
        <v>291</v>
      </c>
      <c r="C69" s="159" t="s">
        <v>347</v>
      </c>
      <c r="D69" s="160" t="s">
        <v>397</v>
      </c>
    </row>
    <row r="70" spans="1:4" customFormat="1" x14ac:dyDescent="0.3">
      <c r="A70" s="157" t="str">
        <f t="shared" si="0"/>
        <v>Activity Type</v>
      </c>
      <c r="B70" s="158" t="s">
        <v>293</v>
      </c>
      <c r="C70" s="159" t="s">
        <v>348</v>
      </c>
      <c r="D70" s="160" t="s">
        <v>398</v>
      </c>
    </row>
    <row r="71" spans="1:4" customFormat="1" x14ac:dyDescent="0.3">
      <c r="A71" s="157" t="str">
        <f t="shared" si="0"/>
        <v>Unit cost per participant</v>
      </c>
      <c r="B71" s="158" t="s">
        <v>291</v>
      </c>
      <c r="C71" s="159" t="s">
        <v>347</v>
      </c>
      <c r="D71" s="160" t="s">
        <v>397</v>
      </c>
    </row>
    <row r="72" spans="1:4" customFormat="1" ht="28.8" x14ac:dyDescent="0.3">
      <c r="A72" s="157" t="str">
        <f t="shared" si="0"/>
        <v>Activities targeting staff up to the 14th day</v>
      </c>
      <c r="B72" s="158" t="s">
        <v>44</v>
      </c>
      <c r="C72" s="159" t="s">
        <v>349</v>
      </c>
      <c r="D72" s="160" t="s">
        <v>399</v>
      </c>
    </row>
    <row r="73" spans="1:4" customFormat="1" ht="28.8" x14ac:dyDescent="0.3">
      <c r="A73" s="157" t="str">
        <f t="shared" si="0"/>
        <v>Activities targeting staff between the 15th and 60th day</v>
      </c>
      <c r="B73" s="158" t="s">
        <v>46</v>
      </c>
      <c r="C73" s="159" t="s">
        <v>350</v>
      </c>
      <c r="D73" s="160" t="s">
        <v>400</v>
      </c>
    </row>
    <row r="74" spans="1:4" customFormat="1" ht="28.8" x14ac:dyDescent="0.3">
      <c r="A74" s="157" t="str">
        <f t="shared" si="0"/>
        <v>Activities targeting learners up to the 14th day</v>
      </c>
      <c r="B74" s="158" t="s">
        <v>45</v>
      </c>
      <c r="C74" s="159" t="s">
        <v>351</v>
      </c>
      <c r="D74" s="160" t="s">
        <v>401</v>
      </c>
    </row>
    <row r="75" spans="1:4" customFormat="1" ht="28.8" x14ac:dyDescent="0.3">
      <c r="A75" s="157" t="str">
        <f t="shared" si="0"/>
        <v>Activities targeting learners between the 15th and 60th day</v>
      </c>
      <c r="B75" s="158" t="s">
        <v>47</v>
      </c>
      <c r="C75" s="159" t="s">
        <v>352</v>
      </c>
      <c r="D75" s="160" t="s">
        <v>402</v>
      </c>
    </row>
    <row r="76" spans="1:4" customFormat="1" x14ac:dyDescent="0.3">
      <c r="A76" s="157" t="str">
        <f t="shared" si="0"/>
        <v>Partner</v>
      </c>
      <c r="B76" s="158" t="s">
        <v>296</v>
      </c>
      <c r="C76" s="159" t="s">
        <v>328</v>
      </c>
      <c r="D76" s="160" t="s">
        <v>296</v>
      </c>
    </row>
    <row r="77" spans="1:4" customFormat="1" x14ac:dyDescent="0.3">
      <c r="A77" s="157" t="str">
        <f t="shared" si="0"/>
        <v>Name</v>
      </c>
      <c r="B77" s="158" t="s">
        <v>294</v>
      </c>
      <c r="C77" s="159" t="s">
        <v>329</v>
      </c>
      <c r="D77" s="160" t="s">
        <v>294</v>
      </c>
    </row>
    <row r="78" spans="1:4" customFormat="1" x14ac:dyDescent="0.3">
      <c r="A78" s="157" t="str">
        <f t="shared" si="0"/>
        <v>Country</v>
      </c>
      <c r="B78" s="158" t="s">
        <v>0</v>
      </c>
      <c r="C78" s="159" t="s">
        <v>330</v>
      </c>
      <c r="D78" s="160" t="s">
        <v>380</v>
      </c>
    </row>
    <row r="79" spans="1:4" customFormat="1" x14ac:dyDescent="0.3">
      <c r="A79" s="157" t="str">
        <f t="shared" si="0"/>
        <v>Distance</v>
      </c>
      <c r="B79" s="158" t="s">
        <v>38</v>
      </c>
      <c r="C79" s="159" t="s">
        <v>38</v>
      </c>
      <c r="D79" s="160" t="s">
        <v>396</v>
      </c>
    </row>
    <row r="80" spans="1:4" customFormat="1" ht="43.2" x14ac:dyDescent="0.3">
      <c r="A80" s="157" t="str">
        <f t="shared" si="0"/>
        <v>Number of travels 
(from their place of location to the venue of the activity and return)</v>
      </c>
      <c r="B80" s="158" t="s">
        <v>432</v>
      </c>
      <c r="C80" s="159" t="s">
        <v>353</v>
      </c>
      <c r="D80" s="160" t="s">
        <v>403</v>
      </c>
    </row>
    <row r="81" spans="1:4" customFormat="1" x14ac:dyDescent="0.3">
      <c r="A81" s="157" t="str">
        <f t="shared" si="0"/>
        <v>Cost per participant</v>
      </c>
      <c r="B81" s="158" t="s">
        <v>290</v>
      </c>
      <c r="C81" s="159" t="s">
        <v>354</v>
      </c>
      <c r="D81" s="160" t="s">
        <v>404</v>
      </c>
    </row>
    <row r="82" spans="1:4" customFormat="1" x14ac:dyDescent="0.3">
      <c r="A82" s="157" t="str">
        <f t="shared" ref="A82:A132" si="1">+IF($B$1=$B$4,B82,IF($B$1=$C$4,C82,IF($B$1=$D$4,D82,B82)))</f>
        <v>Travel costs</v>
      </c>
      <c r="B82" s="158" t="s">
        <v>306</v>
      </c>
      <c r="C82" s="159" t="s">
        <v>332</v>
      </c>
      <c r="D82" s="160" t="s">
        <v>395</v>
      </c>
    </row>
    <row r="83" spans="1:4" customFormat="1" x14ac:dyDescent="0.3">
      <c r="A83" s="157" t="str">
        <f t="shared" si="1"/>
        <v>Activity type</v>
      </c>
      <c r="B83" s="158" t="s">
        <v>292</v>
      </c>
      <c r="C83" s="159" t="s">
        <v>348</v>
      </c>
      <c r="D83" s="160" t="s">
        <v>398</v>
      </c>
    </row>
    <row r="84" spans="1:4" customFormat="1" x14ac:dyDescent="0.3">
      <c r="A84" s="157" t="str">
        <f t="shared" si="1"/>
        <v>Number of days</v>
      </c>
      <c r="B84" s="158" t="s">
        <v>285</v>
      </c>
      <c r="C84" s="159" t="s">
        <v>338</v>
      </c>
      <c r="D84" s="160" t="s">
        <v>386</v>
      </c>
    </row>
    <row r="85" spans="1:4" customFormat="1" x14ac:dyDescent="0.3">
      <c r="A85" s="157" t="str">
        <f t="shared" si="1"/>
        <v>Unit cost per participant</v>
      </c>
      <c r="B85" s="158" t="s">
        <v>291</v>
      </c>
      <c r="C85" s="159" t="s">
        <v>347</v>
      </c>
      <c r="D85" s="160" t="s">
        <v>397</v>
      </c>
    </row>
    <row r="86" spans="1:4" customFormat="1" x14ac:dyDescent="0.3">
      <c r="A86" s="157" t="str">
        <f t="shared" si="1"/>
        <v>Subsistence costs</v>
      </c>
      <c r="B86" s="158" t="s">
        <v>43</v>
      </c>
      <c r="C86" s="159" t="s">
        <v>325</v>
      </c>
      <c r="D86" s="160" t="s">
        <v>377</v>
      </c>
    </row>
    <row r="87" spans="1:4" customFormat="1" x14ac:dyDescent="0.3">
      <c r="A87" s="157" t="str">
        <f t="shared" si="1"/>
        <v>Work Package Number</v>
      </c>
      <c r="B87" s="158" t="s">
        <v>263</v>
      </c>
      <c r="C87" s="159" t="s">
        <v>355</v>
      </c>
      <c r="D87" s="160" t="s">
        <v>405</v>
      </c>
    </row>
    <row r="88" spans="1:4" customFormat="1" x14ac:dyDescent="0.3">
      <c r="A88" s="157" t="str">
        <f t="shared" si="1"/>
        <v>Total Part IV</v>
      </c>
      <c r="B88" s="158" t="s">
        <v>298</v>
      </c>
      <c r="C88" s="159" t="s">
        <v>356</v>
      </c>
      <c r="D88" s="160" t="s">
        <v>406</v>
      </c>
    </row>
    <row r="89" spans="1:4" customFormat="1" x14ac:dyDescent="0.3">
      <c r="A89" s="157" t="str">
        <f t="shared" si="1"/>
        <v>Select your country</v>
      </c>
      <c r="B89" s="158" t="s">
        <v>300</v>
      </c>
      <c r="C89" s="159" t="s">
        <v>357</v>
      </c>
      <c r="D89" s="160" t="s">
        <v>407</v>
      </c>
    </row>
    <row r="90" spans="1:4" customFormat="1" x14ac:dyDescent="0.3">
      <c r="A90" s="113" t="str">
        <f t="shared" si="1"/>
        <v>COST CLAIM</v>
      </c>
      <c r="B90" s="114" t="s">
        <v>453</v>
      </c>
      <c r="C90" s="115" t="s">
        <v>480</v>
      </c>
      <c r="D90" s="116" t="s">
        <v>501</v>
      </c>
    </row>
    <row r="91" spans="1:4" customFormat="1" x14ac:dyDescent="0.3">
      <c r="A91" s="113" t="str">
        <f t="shared" si="1"/>
        <v>Start Date</v>
      </c>
      <c r="B91" s="114" t="s">
        <v>449</v>
      </c>
      <c r="C91" s="115" t="s">
        <v>481</v>
      </c>
      <c r="D91" s="116" t="s">
        <v>502</v>
      </c>
    </row>
    <row r="92" spans="1:4" customFormat="1" x14ac:dyDescent="0.3">
      <c r="A92" s="113" t="str">
        <f t="shared" si="1"/>
        <v>End Date</v>
      </c>
      <c r="B92" s="114" t="s">
        <v>450</v>
      </c>
      <c r="C92" s="115" t="s">
        <v>482</v>
      </c>
      <c r="D92" s="116" t="s">
        <v>503</v>
      </c>
    </row>
    <row r="93" spans="1:4" customFormat="1" x14ac:dyDescent="0.3">
      <c r="A93" s="113" t="str">
        <f t="shared" si="1"/>
        <v>Type of report</v>
      </c>
      <c r="B93" s="114" t="s">
        <v>434</v>
      </c>
      <c r="C93" s="115" t="s">
        <v>483</v>
      </c>
      <c r="D93" s="116" t="s">
        <v>504</v>
      </c>
    </row>
    <row r="94" spans="1:4" customFormat="1" x14ac:dyDescent="0.3">
      <c r="A94" s="113" t="str">
        <f t="shared" si="1"/>
        <v>Progress</v>
      </c>
      <c r="B94" s="114" t="s">
        <v>454</v>
      </c>
      <c r="C94" s="115" t="s">
        <v>484</v>
      </c>
      <c r="D94" s="116" t="s">
        <v>505</v>
      </c>
    </row>
    <row r="95" spans="1:4" customFormat="1" x14ac:dyDescent="0.3">
      <c r="A95" s="113" t="str">
        <f t="shared" si="1"/>
        <v>Final</v>
      </c>
      <c r="B95" s="114" t="s">
        <v>455</v>
      </c>
      <c r="C95" s="115" t="s">
        <v>455</v>
      </c>
      <c r="D95" s="116" t="s">
        <v>506</v>
      </c>
    </row>
    <row r="96" spans="1:4" customFormat="1" x14ac:dyDescent="0.3">
      <c r="A96" s="113" t="str">
        <f t="shared" si="1"/>
        <v>Grant agreement number</v>
      </c>
      <c r="B96" s="114" t="s">
        <v>536</v>
      </c>
      <c r="C96" s="115" t="s">
        <v>537</v>
      </c>
      <c r="D96" s="116" t="s">
        <v>538</v>
      </c>
    </row>
    <row r="97" spans="1:4" customFormat="1" x14ac:dyDescent="0.3">
      <c r="A97" s="113" t="str">
        <f t="shared" si="1"/>
        <v>Progress Report</v>
      </c>
      <c r="B97" s="114" t="s">
        <v>452</v>
      </c>
      <c r="C97" s="115" t="s">
        <v>486</v>
      </c>
      <c r="D97" s="116" t="s">
        <v>508</v>
      </c>
    </row>
    <row r="98" spans="1:4" customFormat="1" x14ac:dyDescent="0.3">
      <c r="A98" s="113" t="str">
        <f t="shared" si="1"/>
        <v>Approved</v>
      </c>
      <c r="B98" s="114" t="s">
        <v>456</v>
      </c>
      <c r="C98" s="115" t="s">
        <v>487</v>
      </c>
      <c r="D98" s="116" t="s">
        <v>509</v>
      </c>
    </row>
    <row r="99" spans="1:4" customFormat="1" x14ac:dyDescent="0.3">
      <c r="A99" s="113" t="str">
        <f t="shared" si="1"/>
        <v>Actual</v>
      </c>
      <c r="B99" s="114" t="s">
        <v>435</v>
      </c>
      <c r="C99" s="115" t="s">
        <v>488</v>
      </c>
      <c r="D99" s="116" t="s">
        <v>510</v>
      </c>
    </row>
    <row r="100" spans="1:4" customFormat="1" x14ac:dyDescent="0.3">
      <c r="A100" s="113" t="str">
        <f t="shared" si="1"/>
        <v>Prefinancing received</v>
      </c>
      <c r="B100" s="114" t="s">
        <v>437</v>
      </c>
      <c r="C100" s="115" t="s">
        <v>476</v>
      </c>
      <c r="D100" s="116" t="s">
        <v>511</v>
      </c>
    </row>
    <row r="101" spans="1:4" customFormat="1" ht="28.8" x14ac:dyDescent="0.3">
      <c r="A101" s="113" t="str">
        <f t="shared" ref="A101:A127" si="2">+IF($B$1=$B$4,B101,IF($B$1=$C$4,C101,IF($B$1=$D$4,D101,B101)))</f>
        <v xml:space="preserve">percentage of prefinancing received 
covered by incurred expenses </v>
      </c>
      <c r="B101" s="114" t="s">
        <v>447</v>
      </c>
      <c r="C101" s="115" t="s">
        <v>477</v>
      </c>
      <c r="D101" s="116" t="s">
        <v>512</v>
      </c>
    </row>
    <row r="102" spans="1:4" customFormat="1" x14ac:dyDescent="0.3">
      <c r="A102" s="113" t="str">
        <f t="shared" si="2"/>
        <v>amount of the 2nd prefinancing to be paid</v>
      </c>
      <c r="B102" s="114" t="s">
        <v>448</v>
      </c>
      <c r="C102" s="115" t="s">
        <v>489</v>
      </c>
      <c r="D102" s="116" t="s">
        <v>513</v>
      </c>
    </row>
    <row r="103" spans="1:4" customFormat="1" x14ac:dyDescent="0.3">
      <c r="A103" s="113" t="str">
        <f t="shared" si="2"/>
        <v>Final Report</v>
      </c>
      <c r="B103" s="114" t="s">
        <v>451</v>
      </c>
      <c r="C103" s="115" t="s">
        <v>490</v>
      </c>
      <c r="D103" s="116" t="s">
        <v>514</v>
      </c>
    </row>
    <row r="104" spans="1:4" customFormat="1" x14ac:dyDescent="0.3">
      <c r="A104" s="113" t="str">
        <f t="shared" si="2"/>
        <v>Approved</v>
      </c>
      <c r="B104" s="114" t="s">
        <v>456</v>
      </c>
      <c r="C104" s="115" t="s">
        <v>487</v>
      </c>
      <c r="D104" s="116" t="s">
        <v>509</v>
      </c>
    </row>
    <row r="105" spans="1:4" customFormat="1" x14ac:dyDescent="0.3">
      <c r="A105" s="113" t="str">
        <f t="shared" si="2"/>
        <v>Actual</v>
      </c>
      <c r="B105" s="114" t="s">
        <v>435</v>
      </c>
      <c r="C105" s="115" t="s">
        <v>488</v>
      </c>
      <c r="D105" s="116" t="s">
        <v>515</v>
      </c>
    </row>
    <row r="106" spans="1:4" customFormat="1" x14ac:dyDescent="0.3">
      <c r="A106" s="113" t="str">
        <f t="shared" si="2"/>
        <v>Claimed</v>
      </c>
      <c r="B106" s="114" t="s">
        <v>457</v>
      </c>
      <c r="C106" s="115" t="s">
        <v>491</v>
      </c>
      <c r="D106" s="116" t="s">
        <v>516</v>
      </c>
    </row>
    <row r="107" spans="1:4" customFormat="1" x14ac:dyDescent="0.3">
      <c r="A107" s="113" t="str">
        <f t="shared" si="2"/>
        <v>Prefinancing received</v>
      </c>
      <c r="B107" s="114" t="s">
        <v>437</v>
      </c>
      <c r="C107" s="115" t="s">
        <v>492</v>
      </c>
      <c r="D107" s="116" t="s">
        <v>517</v>
      </c>
    </row>
    <row r="108" spans="1:4" customFormat="1" x14ac:dyDescent="0.3">
      <c r="A108" s="113" t="str">
        <f t="shared" si="2"/>
        <v>interest</v>
      </c>
      <c r="B108" s="114" t="s">
        <v>438</v>
      </c>
      <c r="C108" s="115" t="s">
        <v>493</v>
      </c>
      <c r="D108" s="116" t="s">
        <v>518</v>
      </c>
    </row>
    <row r="109" spans="1:4" customFormat="1" x14ac:dyDescent="0.3">
      <c r="A109" s="113" t="str">
        <f t="shared" si="2"/>
        <v>Payment/Reimbursement</v>
      </c>
      <c r="B109" s="114" t="s">
        <v>458</v>
      </c>
      <c r="C109" s="115" t="s">
        <v>494</v>
      </c>
      <c r="D109" s="116" t="s">
        <v>519</v>
      </c>
    </row>
    <row r="110" spans="1:4" customFormat="1" x14ac:dyDescent="0.3">
      <c r="A110" s="113" t="str">
        <f t="shared" si="2"/>
        <v>Name of the person</v>
      </c>
      <c r="B110" s="114" t="s">
        <v>439</v>
      </c>
      <c r="C110" s="115" t="s">
        <v>495</v>
      </c>
      <c r="D110" s="116" t="s">
        <v>520</v>
      </c>
    </row>
    <row r="111" spans="1:4" customFormat="1" ht="28.8" x14ac:dyDescent="0.3">
      <c r="A111" s="113" t="str">
        <f t="shared" si="2"/>
        <v>Type of employment contract 
(national name on the contract)</v>
      </c>
      <c r="B111" s="114" t="s">
        <v>445</v>
      </c>
      <c r="C111" s="115" t="s">
        <v>496</v>
      </c>
      <c r="D111" s="116" t="s">
        <v>521</v>
      </c>
    </row>
    <row r="112" spans="1:4" customFormat="1" x14ac:dyDescent="0.3">
      <c r="A112" s="113" t="str">
        <f t="shared" si="2"/>
        <v>Name of the person</v>
      </c>
      <c r="B112" s="114" t="s">
        <v>439</v>
      </c>
      <c r="C112" s="115" t="s">
        <v>495</v>
      </c>
      <c r="D112" s="116" t="s">
        <v>520</v>
      </c>
    </row>
    <row r="113" spans="1:5" x14ac:dyDescent="0.3">
      <c r="A113" s="113" t="str">
        <f t="shared" si="2"/>
        <v>Purpose of the activity</v>
      </c>
      <c r="B113" s="114" t="s">
        <v>446</v>
      </c>
      <c r="C113" s="115" t="s">
        <v>497</v>
      </c>
      <c r="D113" s="116" t="s">
        <v>522</v>
      </c>
      <c r="E113"/>
    </row>
    <row r="114" spans="1:5" x14ac:dyDescent="0.3">
      <c r="A114" s="113" t="str">
        <f t="shared" si="2"/>
        <v>Place of origin (City)</v>
      </c>
      <c r="B114" s="114" t="s">
        <v>442</v>
      </c>
      <c r="C114" s="115" t="s">
        <v>498</v>
      </c>
      <c r="D114" s="116" t="s">
        <v>523</v>
      </c>
      <c r="E114"/>
    </row>
    <row r="115" spans="1:5" x14ac:dyDescent="0.3">
      <c r="A115" s="113" t="str">
        <f t="shared" si="2"/>
        <v>Venue of destination (city)</v>
      </c>
      <c r="B115" s="114" t="s">
        <v>443</v>
      </c>
      <c r="C115" s="115" t="s">
        <v>499</v>
      </c>
      <c r="D115" s="116" t="s">
        <v>524</v>
      </c>
      <c r="E115"/>
    </row>
    <row r="116" spans="1:5" x14ac:dyDescent="0.3">
      <c r="A116" s="113" t="str">
        <f t="shared" si="2"/>
        <v>Geographical distance (air distance)</v>
      </c>
      <c r="B116" s="114" t="s">
        <v>444</v>
      </c>
      <c r="C116" s="115" t="s">
        <v>529</v>
      </c>
      <c r="D116" s="116" t="s">
        <v>525</v>
      </c>
      <c r="E116"/>
    </row>
    <row r="117" spans="1:5" ht="57.6" x14ac:dyDescent="0.3">
      <c r="A117" s="113" t="str">
        <f t="shared" si="2"/>
        <v>Number of travels 
(from their place of location to the venue of the activity and return)number of travels supported by evidences</v>
      </c>
      <c r="B117" s="114" t="s">
        <v>460</v>
      </c>
      <c r="C117" s="115" t="s">
        <v>478</v>
      </c>
      <c r="D117" s="116" t="s">
        <v>526</v>
      </c>
      <c r="E117"/>
    </row>
    <row r="118" spans="1:5" ht="43.2" x14ac:dyDescent="0.3">
      <c r="A118" s="113" t="str">
        <f t="shared" si="2"/>
        <v>Start date of the activity (authorisation to attend the activity from the organisation involved)</v>
      </c>
      <c r="B118" s="114" t="s">
        <v>459</v>
      </c>
      <c r="C118" s="115" t="s">
        <v>479</v>
      </c>
      <c r="D118" s="116" t="s">
        <v>527</v>
      </c>
      <c r="E118"/>
    </row>
    <row r="119" spans="1:5" x14ac:dyDescent="0.3">
      <c r="A119" s="113" t="str">
        <f t="shared" si="2"/>
        <v>End date of the activity</v>
      </c>
      <c r="B119" s="114" t="s">
        <v>441</v>
      </c>
      <c r="C119" s="115" t="s">
        <v>500</v>
      </c>
      <c r="D119" s="116" t="s">
        <v>528</v>
      </c>
      <c r="E119"/>
    </row>
    <row r="120" spans="1:5" ht="43.2" x14ac:dyDescent="0.3">
      <c r="A120" s="157" t="str">
        <f t="shared" si="2"/>
        <v>Lot 1: Sector Skills Alliance for skills anticipation  -  2  years-Max 330.000 € / 3 years-Max 500.000 €</v>
      </c>
      <c r="B120" s="158" t="s">
        <v>556</v>
      </c>
      <c r="C120" s="159" t="s">
        <v>557</v>
      </c>
      <c r="D120" s="160" t="s">
        <v>558</v>
      </c>
      <c r="E120"/>
    </row>
    <row r="121" spans="1:5" ht="57.6" x14ac:dyDescent="0.3">
      <c r="A121" s="157" t="str">
        <f t="shared" si="2"/>
        <v>Lot 2: Sector Skills Alliance for design and delivery of VET- 2 years-Max 700.000 € / 3 years-Max 1.000.000 €</v>
      </c>
      <c r="B121" s="158" t="s">
        <v>559</v>
      </c>
      <c r="C121" s="159" t="s">
        <v>560</v>
      </c>
      <c r="D121" s="160" t="s">
        <v>561</v>
      </c>
      <c r="E121"/>
    </row>
    <row r="122" spans="1:5" ht="57.6" x14ac:dyDescent="0.3">
      <c r="A122" s="157" t="str">
        <f t="shared" si="2"/>
        <v>Lot 3: Sector Skills Alliance for implementing a new strategic approach (Blueprint) to sectoral cooperation on skills - 4 years - Max 4.000.000 €</v>
      </c>
      <c r="B122" s="158" t="s">
        <v>562</v>
      </c>
      <c r="C122" s="159" t="s">
        <v>563</v>
      </c>
      <c r="D122" s="160" t="s">
        <v>564</v>
      </c>
      <c r="E122"/>
    </row>
    <row r="123" spans="1:5" x14ac:dyDescent="0.3">
      <c r="A123" s="113" t="str">
        <f t="shared" si="2"/>
        <v>Select a Lot</v>
      </c>
      <c r="B123" s="114" t="s">
        <v>553</v>
      </c>
      <c r="C123" s="115" t="s">
        <v>554</v>
      </c>
      <c r="D123" s="116" t="s">
        <v>555</v>
      </c>
    </row>
    <row r="124" spans="1:5" x14ac:dyDescent="0.3">
      <c r="A124" s="113">
        <f t="shared" si="2"/>
        <v>0</v>
      </c>
      <c r="B124" s="114"/>
      <c r="C124" s="115"/>
      <c r="D124" s="116"/>
      <c r="E124"/>
    </row>
    <row r="125" spans="1:5" x14ac:dyDescent="0.3">
      <c r="A125" s="113">
        <f t="shared" si="2"/>
        <v>0</v>
      </c>
      <c r="B125" s="114"/>
      <c r="C125" s="115"/>
      <c r="D125" s="116"/>
      <c r="E125"/>
    </row>
    <row r="126" spans="1:5" x14ac:dyDescent="0.3">
      <c r="A126" s="113">
        <f t="shared" si="2"/>
        <v>0</v>
      </c>
      <c r="B126" s="114"/>
      <c r="C126" s="115"/>
      <c r="D126" s="116"/>
      <c r="E126"/>
    </row>
    <row r="127" spans="1:5" x14ac:dyDescent="0.3">
      <c r="A127" s="113">
        <f t="shared" si="2"/>
        <v>0</v>
      </c>
      <c r="B127" s="114"/>
      <c r="C127" s="115"/>
      <c r="D127" s="116"/>
      <c r="E127"/>
    </row>
    <row r="128" spans="1:5" x14ac:dyDescent="0.3">
      <c r="A128" s="113">
        <f t="shared" si="1"/>
        <v>0</v>
      </c>
      <c r="B128" s="114"/>
      <c r="C128" s="115"/>
      <c r="D128" s="116"/>
      <c r="E128"/>
    </row>
    <row r="129" spans="1:4" customFormat="1" x14ac:dyDescent="0.3">
      <c r="A129" s="113">
        <f t="shared" si="1"/>
        <v>0</v>
      </c>
      <c r="B129" s="114"/>
      <c r="C129" s="115"/>
      <c r="D129" s="116"/>
    </row>
    <row r="130" spans="1:4" customFormat="1" x14ac:dyDescent="0.3">
      <c r="A130" s="113">
        <f t="shared" si="1"/>
        <v>0</v>
      </c>
      <c r="B130" s="114"/>
      <c r="C130" s="115"/>
      <c r="D130" s="116"/>
    </row>
    <row r="131" spans="1:4" customFormat="1" x14ac:dyDescent="0.3">
      <c r="A131" s="113">
        <f t="shared" si="1"/>
        <v>0</v>
      </c>
      <c r="B131" s="114"/>
      <c r="C131" s="115"/>
      <c r="D131" s="116"/>
    </row>
    <row r="132" spans="1:4" customFormat="1" x14ac:dyDescent="0.3">
      <c r="A132" s="113">
        <f t="shared" si="1"/>
        <v>0</v>
      </c>
      <c r="B132" s="114"/>
      <c r="C132" s="115"/>
      <c r="D132" s="116"/>
    </row>
    <row r="133" spans="1:4" customFormat="1" hidden="1" x14ac:dyDescent="0.3">
      <c r="A133" s="107"/>
      <c r="B133" s="107"/>
      <c r="C133" s="107"/>
      <c r="D133" s="107"/>
    </row>
    <row r="134" spans="1:4" customFormat="1" hidden="1" x14ac:dyDescent="0.3">
      <c r="A134" s="107"/>
      <c r="B134" s="107"/>
      <c r="C134" s="107"/>
      <c r="D134" s="107"/>
    </row>
  </sheetData>
  <sheetProtection algorithmName="SHA-512" hashValue="vOD+pwfo5uNkG0EGXEZNfgg+8uSuH7LoEpCIfVz9TgDY0bQDHmSFuVDUsCy+T6MPQxMGMCGYSRWdvWnCy8l+Jw==" saltValue="ggw6Dmd96/5DoUBLEw5Inw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/>
  <dimension ref="A1:E119"/>
  <sheetViews>
    <sheetView workbookViewId="0">
      <selection activeCell="C15" sqref="C15"/>
    </sheetView>
  </sheetViews>
  <sheetFormatPr defaultColWidth="45.6640625" defaultRowHeight="14.4" x14ac:dyDescent="0.3"/>
  <sheetData>
    <row r="1" spans="1:5" ht="100.8" x14ac:dyDescent="0.3">
      <c r="A1" t="s">
        <v>271</v>
      </c>
      <c r="B1" t="s">
        <v>268</v>
      </c>
      <c r="C1" s="171" t="s">
        <v>535</v>
      </c>
    </row>
    <row r="4" spans="1:5" x14ac:dyDescent="0.3">
      <c r="A4" t="s">
        <v>271</v>
      </c>
      <c r="B4" t="s">
        <v>268</v>
      </c>
      <c r="C4" t="s">
        <v>269</v>
      </c>
      <c r="D4" t="s">
        <v>270</v>
      </c>
      <c r="E4" t="s">
        <v>267</v>
      </c>
    </row>
    <row r="5" spans="1:5" hidden="1" x14ac:dyDescent="0.3">
      <c r="A5" t="s">
        <v>234</v>
      </c>
      <c r="B5" t="s">
        <v>234</v>
      </c>
      <c r="C5" t="s">
        <v>278</v>
      </c>
      <c r="D5" t="s">
        <v>359</v>
      </c>
    </row>
    <row r="6" spans="1:5" x14ac:dyDescent="0.3">
      <c r="A6" t="s">
        <v>235</v>
      </c>
      <c r="B6" t="s">
        <v>235</v>
      </c>
      <c r="C6" t="s">
        <v>358</v>
      </c>
      <c r="D6" t="s">
        <v>360</v>
      </c>
    </row>
    <row r="7" spans="1:5" hidden="1" x14ac:dyDescent="0.3">
      <c r="A7" t="s">
        <v>4</v>
      </c>
      <c r="B7" t="s">
        <v>4</v>
      </c>
      <c r="C7" t="s">
        <v>307</v>
      </c>
      <c r="D7" t="s">
        <v>361</v>
      </c>
    </row>
    <row r="8" spans="1:5" hidden="1" x14ac:dyDescent="0.3">
      <c r="A8" t="s">
        <v>299</v>
      </c>
      <c r="B8" t="s">
        <v>299</v>
      </c>
      <c r="C8" t="s">
        <v>308</v>
      </c>
      <c r="D8" t="s">
        <v>362</v>
      </c>
    </row>
    <row r="9" spans="1:5" hidden="1" x14ac:dyDescent="0.3">
      <c r="A9" t="s">
        <v>305</v>
      </c>
      <c r="B9" t="s">
        <v>305</v>
      </c>
      <c r="C9" t="s">
        <v>309</v>
      </c>
      <c r="D9" t="s">
        <v>363</v>
      </c>
    </row>
    <row r="10" spans="1:5" hidden="1" x14ac:dyDescent="0.3">
      <c r="A10" t="s">
        <v>266</v>
      </c>
      <c r="B10" t="s">
        <v>266</v>
      </c>
      <c r="C10" t="s">
        <v>279</v>
      </c>
      <c r="D10" t="s">
        <v>280</v>
      </c>
    </row>
    <row r="11" spans="1:5" hidden="1" x14ac:dyDescent="0.3">
      <c r="A11" t="s">
        <v>6</v>
      </c>
      <c r="B11" t="s">
        <v>6</v>
      </c>
      <c r="C11" t="s">
        <v>6</v>
      </c>
      <c r="D11" t="s">
        <v>364</v>
      </c>
    </row>
    <row r="12" spans="1:5" hidden="1" x14ac:dyDescent="0.3">
      <c r="A12" t="s">
        <v>534</v>
      </c>
      <c r="B12" t="s">
        <v>534</v>
      </c>
      <c r="C12" t="s">
        <v>534</v>
      </c>
      <c r="D12" t="s">
        <v>534</v>
      </c>
      <c r="E12" t="s">
        <v>534</v>
      </c>
    </row>
    <row r="13" spans="1:5" hidden="1" x14ac:dyDescent="0.3">
      <c r="A13" t="s">
        <v>417</v>
      </c>
      <c r="B13" t="s">
        <v>417</v>
      </c>
      <c r="C13" t="s">
        <v>418</v>
      </c>
      <c r="D13" t="s">
        <v>419</v>
      </c>
    </row>
    <row r="14" spans="1:5" hidden="1" x14ac:dyDescent="0.3">
      <c r="A14" t="s">
        <v>420</v>
      </c>
      <c r="B14" t="s">
        <v>420</v>
      </c>
      <c r="C14" t="s">
        <v>421</v>
      </c>
      <c r="D14" t="s">
        <v>359</v>
      </c>
    </row>
    <row r="15" spans="1:5" x14ac:dyDescent="0.3">
      <c r="A15" t="s">
        <v>422</v>
      </c>
      <c r="B15" t="s">
        <v>422</v>
      </c>
      <c r="C15" t="s">
        <v>423</v>
      </c>
      <c r="D15" t="s">
        <v>424</v>
      </c>
    </row>
    <row r="16" spans="1:5" hidden="1" x14ac:dyDescent="0.3">
      <c r="A16" t="s">
        <v>302</v>
      </c>
      <c r="B16" t="s">
        <v>302</v>
      </c>
      <c r="C16" t="s">
        <v>310</v>
      </c>
      <c r="D16" t="s">
        <v>365</v>
      </c>
    </row>
    <row r="17" spans="1:5" hidden="1" x14ac:dyDescent="0.3">
      <c r="A17" t="s">
        <v>277</v>
      </c>
      <c r="B17" t="s">
        <v>277</v>
      </c>
      <c r="C17" t="s">
        <v>311</v>
      </c>
      <c r="D17" t="s">
        <v>366</v>
      </c>
    </row>
    <row r="18" spans="1:5" hidden="1" x14ac:dyDescent="0.3">
      <c r="A18" t="s">
        <v>534</v>
      </c>
      <c r="B18" t="s">
        <v>534</v>
      </c>
      <c r="C18" t="s">
        <v>534</v>
      </c>
      <c r="D18" t="s">
        <v>534</v>
      </c>
      <c r="E18" t="s">
        <v>534</v>
      </c>
    </row>
    <row r="19" spans="1:5" hidden="1" x14ac:dyDescent="0.3">
      <c r="A19" t="s">
        <v>264</v>
      </c>
      <c r="B19" t="s">
        <v>264</v>
      </c>
      <c r="C19" t="s">
        <v>312</v>
      </c>
      <c r="D19" t="s">
        <v>367</v>
      </c>
    </row>
    <row r="20" spans="1:5" hidden="1" x14ac:dyDescent="0.3">
      <c r="A20" t="s">
        <v>275</v>
      </c>
      <c r="B20" t="s">
        <v>275</v>
      </c>
      <c r="C20" t="s">
        <v>313</v>
      </c>
      <c r="D20" t="s">
        <v>428</v>
      </c>
    </row>
    <row r="21" spans="1:5" hidden="1" x14ac:dyDescent="0.3">
      <c r="A21" t="s">
        <v>276</v>
      </c>
      <c r="B21" t="s">
        <v>276</v>
      </c>
      <c r="C21" t="s">
        <v>314</v>
      </c>
      <c r="D21" t="s">
        <v>429</v>
      </c>
    </row>
    <row r="22" spans="1:5" hidden="1" x14ac:dyDescent="0.3">
      <c r="A22" t="s">
        <v>425</v>
      </c>
      <c r="B22" t="s">
        <v>425</v>
      </c>
      <c r="C22" t="s">
        <v>426</v>
      </c>
      <c r="D22" t="s">
        <v>427</v>
      </c>
    </row>
    <row r="23" spans="1:5" hidden="1" x14ac:dyDescent="0.3">
      <c r="A23" t="s">
        <v>304</v>
      </c>
      <c r="B23" t="s">
        <v>304</v>
      </c>
      <c r="C23" t="s">
        <v>315</v>
      </c>
      <c r="D23" t="s">
        <v>368</v>
      </c>
    </row>
    <row r="24" spans="1:5" hidden="1" x14ac:dyDescent="0.3">
      <c r="A24" t="s">
        <v>303</v>
      </c>
      <c r="B24" t="s">
        <v>303</v>
      </c>
      <c r="C24" t="s">
        <v>316</v>
      </c>
      <c r="D24" t="s">
        <v>369</v>
      </c>
    </row>
    <row r="25" spans="1:5" hidden="1" x14ac:dyDescent="0.3">
      <c r="A25" t="s">
        <v>272</v>
      </c>
      <c r="B25" t="s">
        <v>272</v>
      </c>
      <c r="C25" t="s">
        <v>317</v>
      </c>
      <c r="D25" t="s">
        <v>370</v>
      </c>
    </row>
    <row r="26" spans="1:5" hidden="1" x14ac:dyDescent="0.3">
      <c r="A26" t="s">
        <v>256</v>
      </c>
      <c r="B26" t="s">
        <v>256</v>
      </c>
      <c r="C26" t="s">
        <v>318</v>
      </c>
      <c r="D26" t="s">
        <v>371</v>
      </c>
    </row>
    <row r="27" spans="1:5" hidden="1" x14ac:dyDescent="0.3">
      <c r="A27" t="s">
        <v>281</v>
      </c>
      <c r="B27" t="s">
        <v>281</v>
      </c>
      <c r="C27" t="s">
        <v>319</v>
      </c>
      <c r="D27" t="s">
        <v>414</v>
      </c>
    </row>
    <row r="28" spans="1:5" hidden="1" x14ac:dyDescent="0.3">
      <c r="A28" t="s">
        <v>282</v>
      </c>
      <c r="B28" t="s">
        <v>282</v>
      </c>
      <c r="C28" t="s">
        <v>320</v>
      </c>
      <c r="D28" t="s">
        <v>415</v>
      </c>
    </row>
    <row r="29" spans="1:5" hidden="1" x14ac:dyDescent="0.3">
      <c r="A29" t="s">
        <v>259</v>
      </c>
      <c r="B29" t="s">
        <v>259</v>
      </c>
      <c r="C29" t="s">
        <v>259</v>
      </c>
      <c r="D29" t="s">
        <v>372</v>
      </c>
    </row>
    <row r="30" spans="1:5" hidden="1" x14ac:dyDescent="0.3">
      <c r="A30" t="s">
        <v>257</v>
      </c>
      <c r="B30" t="s">
        <v>257</v>
      </c>
      <c r="C30" t="s">
        <v>321</v>
      </c>
      <c r="D30" t="s">
        <v>373</v>
      </c>
    </row>
    <row r="31" spans="1:5" hidden="1" x14ac:dyDescent="0.3">
      <c r="A31" t="s">
        <v>17</v>
      </c>
      <c r="B31" t="s">
        <v>17</v>
      </c>
      <c r="C31" t="s">
        <v>322</v>
      </c>
      <c r="D31" t="s">
        <v>374</v>
      </c>
    </row>
    <row r="32" spans="1:5" hidden="1" x14ac:dyDescent="0.3">
      <c r="A32" t="s">
        <v>258</v>
      </c>
      <c r="B32" t="s">
        <v>258</v>
      </c>
      <c r="C32" t="s">
        <v>323</v>
      </c>
      <c r="D32" t="s">
        <v>375</v>
      </c>
    </row>
    <row r="33" spans="1:4" hidden="1" x14ac:dyDescent="0.3">
      <c r="A33" t="s">
        <v>306</v>
      </c>
      <c r="B33" t="s">
        <v>306</v>
      </c>
      <c r="C33" t="s">
        <v>324</v>
      </c>
      <c r="D33" t="s">
        <v>376</v>
      </c>
    </row>
    <row r="34" spans="1:4" hidden="1" x14ac:dyDescent="0.3">
      <c r="A34" t="s">
        <v>43</v>
      </c>
      <c r="B34" t="s">
        <v>43</v>
      </c>
      <c r="C34" t="s">
        <v>325</v>
      </c>
      <c r="D34" t="s">
        <v>377</v>
      </c>
    </row>
    <row r="35" spans="1:4" hidden="1" x14ac:dyDescent="0.3">
      <c r="A35" t="s">
        <v>5</v>
      </c>
      <c r="B35" t="s">
        <v>5</v>
      </c>
      <c r="C35" t="s">
        <v>5</v>
      </c>
      <c r="D35" t="s">
        <v>372</v>
      </c>
    </row>
    <row r="36" spans="1:4" hidden="1" x14ac:dyDescent="0.3">
      <c r="A36" t="s">
        <v>18</v>
      </c>
      <c r="B36" t="s">
        <v>18</v>
      </c>
      <c r="C36" t="s">
        <v>326</v>
      </c>
      <c r="D36" t="s">
        <v>378</v>
      </c>
    </row>
    <row r="37" spans="1:4" hidden="1" x14ac:dyDescent="0.3">
      <c r="A37" t="s">
        <v>412</v>
      </c>
      <c r="B37" t="s">
        <v>412</v>
      </c>
      <c r="C37" t="s">
        <v>408</v>
      </c>
      <c r="D37" t="s">
        <v>410</v>
      </c>
    </row>
    <row r="38" spans="1:4" hidden="1" x14ac:dyDescent="0.3">
      <c r="A38" t="s">
        <v>413</v>
      </c>
      <c r="B38" t="s">
        <v>413</v>
      </c>
      <c r="C38" t="s">
        <v>409</v>
      </c>
      <c r="D38" t="s">
        <v>411</v>
      </c>
    </row>
    <row r="39" spans="1:4" hidden="1" x14ac:dyDescent="0.3">
      <c r="A39" t="s">
        <v>273</v>
      </c>
      <c r="B39" t="s">
        <v>273</v>
      </c>
      <c r="C39" t="s">
        <v>273</v>
      </c>
      <c r="D39" t="s">
        <v>273</v>
      </c>
    </row>
    <row r="40" spans="1:4" hidden="1" x14ac:dyDescent="0.3">
      <c r="A40" t="s">
        <v>283</v>
      </c>
      <c r="B40" t="s">
        <v>283</v>
      </c>
      <c r="C40" t="s">
        <v>327</v>
      </c>
      <c r="D40" t="s">
        <v>379</v>
      </c>
    </row>
    <row r="41" spans="1:4" hidden="1" x14ac:dyDescent="0.3">
      <c r="A41" t="s">
        <v>295</v>
      </c>
      <c r="B41" t="s">
        <v>295</v>
      </c>
      <c r="C41" t="s">
        <v>328</v>
      </c>
      <c r="D41" t="s">
        <v>296</v>
      </c>
    </row>
    <row r="42" spans="1:4" hidden="1" x14ac:dyDescent="0.3">
      <c r="A42" t="s">
        <v>294</v>
      </c>
      <c r="B42" t="s">
        <v>294</v>
      </c>
      <c r="C42" t="s">
        <v>329</v>
      </c>
      <c r="D42" t="s">
        <v>294</v>
      </c>
    </row>
    <row r="43" spans="1:4" hidden="1" x14ac:dyDescent="0.3">
      <c r="A43" t="s">
        <v>0</v>
      </c>
      <c r="B43" t="s">
        <v>0</v>
      </c>
      <c r="C43" t="s">
        <v>330</v>
      </c>
      <c r="D43" t="s">
        <v>380</v>
      </c>
    </row>
    <row r="44" spans="1:4" hidden="1" x14ac:dyDescent="0.3">
      <c r="A44" t="s">
        <v>17</v>
      </c>
      <c r="B44" t="s">
        <v>17</v>
      </c>
      <c r="C44" t="s">
        <v>331</v>
      </c>
      <c r="D44" t="s">
        <v>374</v>
      </c>
    </row>
    <row r="45" spans="1:4" hidden="1" x14ac:dyDescent="0.3">
      <c r="A45" t="s">
        <v>306</v>
      </c>
      <c r="B45" t="s">
        <v>306</v>
      </c>
      <c r="C45" t="s">
        <v>332</v>
      </c>
      <c r="D45" t="s">
        <v>376</v>
      </c>
    </row>
    <row r="46" spans="1:4" hidden="1" x14ac:dyDescent="0.3">
      <c r="A46" t="s">
        <v>43</v>
      </c>
      <c r="B46" t="s">
        <v>43</v>
      </c>
      <c r="C46" t="s">
        <v>325</v>
      </c>
      <c r="D46" t="s">
        <v>377</v>
      </c>
    </row>
    <row r="47" spans="1:4" hidden="1" x14ac:dyDescent="0.3">
      <c r="A47" t="s">
        <v>16</v>
      </c>
      <c r="B47" t="s">
        <v>16</v>
      </c>
      <c r="C47" t="s">
        <v>318</v>
      </c>
      <c r="D47" t="s">
        <v>381</v>
      </c>
    </row>
    <row r="48" spans="1:4" hidden="1" x14ac:dyDescent="0.3">
      <c r="A48" t="s">
        <v>5</v>
      </c>
      <c r="B48" t="s">
        <v>5</v>
      </c>
      <c r="C48" t="s">
        <v>5</v>
      </c>
      <c r="D48" t="s">
        <v>372</v>
      </c>
    </row>
    <row r="49" spans="1:4" hidden="1" x14ac:dyDescent="0.3">
      <c r="A49" t="s">
        <v>274</v>
      </c>
      <c r="B49" t="s">
        <v>274</v>
      </c>
      <c r="C49" t="s">
        <v>333</v>
      </c>
      <c r="D49" t="s">
        <v>382</v>
      </c>
    </row>
    <row r="50" spans="1:4" hidden="1" x14ac:dyDescent="0.3">
      <c r="A50" t="s">
        <v>295</v>
      </c>
      <c r="B50" t="s">
        <v>295</v>
      </c>
      <c r="C50" t="s">
        <v>328</v>
      </c>
      <c r="D50" t="s">
        <v>296</v>
      </c>
    </row>
    <row r="51" spans="1:4" hidden="1" x14ac:dyDescent="0.3">
      <c r="A51" t="s">
        <v>294</v>
      </c>
      <c r="B51" t="s">
        <v>294</v>
      </c>
      <c r="C51" t="s">
        <v>329</v>
      </c>
      <c r="D51" t="s">
        <v>294</v>
      </c>
    </row>
    <row r="52" spans="1:4" hidden="1" x14ac:dyDescent="0.3">
      <c r="A52" t="s">
        <v>0</v>
      </c>
      <c r="B52" t="s">
        <v>0</v>
      </c>
      <c r="C52" t="s">
        <v>330</v>
      </c>
      <c r="D52" t="s">
        <v>380</v>
      </c>
    </row>
    <row r="53" spans="1:4" hidden="1" x14ac:dyDescent="0.3">
      <c r="A53" t="s">
        <v>1</v>
      </c>
      <c r="B53" t="s">
        <v>1</v>
      </c>
      <c r="C53" t="s">
        <v>334</v>
      </c>
      <c r="D53" t="s">
        <v>334</v>
      </c>
    </row>
    <row r="54" spans="1:4" hidden="1" x14ac:dyDescent="0.3">
      <c r="A54" t="s">
        <v>284</v>
      </c>
      <c r="B54" t="s">
        <v>284</v>
      </c>
      <c r="C54" t="s">
        <v>335</v>
      </c>
      <c r="D54" t="s">
        <v>383</v>
      </c>
    </row>
    <row r="55" spans="1:4" hidden="1" x14ac:dyDescent="0.3">
      <c r="A55" t="s">
        <v>2</v>
      </c>
      <c r="B55" t="s">
        <v>2</v>
      </c>
      <c r="C55" t="s">
        <v>336</v>
      </c>
      <c r="D55" t="s">
        <v>384</v>
      </c>
    </row>
    <row r="56" spans="1:4" hidden="1" x14ac:dyDescent="0.3">
      <c r="A56" t="s">
        <v>3</v>
      </c>
      <c r="B56" t="s">
        <v>3</v>
      </c>
      <c r="C56" t="s">
        <v>337</v>
      </c>
      <c r="D56" t="s">
        <v>385</v>
      </c>
    </row>
    <row r="57" spans="1:4" hidden="1" x14ac:dyDescent="0.3">
      <c r="A57" t="s">
        <v>285</v>
      </c>
      <c r="B57" t="s">
        <v>285</v>
      </c>
      <c r="C57" t="s">
        <v>338</v>
      </c>
      <c r="D57" t="s">
        <v>386</v>
      </c>
    </row>
    <row r="58" spans="1:4" hidden="1" x14ac:dyDescent="0.3">
      <c r="A58" t="s">
        <v>301</v>
      </c>
      <c r="B58" t="s">
        <v>301</v>
      </c>
      <c r="C58" t="s">
        <v>339</v>
      </c>
      <c r="D58" t="s">
        <v>387</v>
      </c>
    </row>
    <row r="59" spans="1:4" hidden="1" x14ac:dyDescent="0.3">
      <c r="A59" t="s">
        <v>262</v>
      </c>
      <c r="B59" t="s">
        <v>262</v>
      </c>
      <c r="C59" t="s">
        <v>340</v>
      </c>
      <c r="D59" t="s">
        <v>388</v>
      </c>
    </row>
    <row r="60" spans="1:4" hidden="1" x14ac:dyDescent="0.3">
      <c r="A60" t="s">
        <v>265</v>
      </c>
      <c r="B60" t="s">
        <v>265</v>
      </c>
      <c r="C60" t="s">
        <v>341</v>
      </c>
      <c r="D60" t="s">
        <v>389</v>
      </c>
    </row>
    <row r="61" spans="1:4" hidden="1" x14ac:dyDescent="0.3">
      <c r="A61" t="s">
        <v>286</v>
      </c>
      <c r="B61" t="s">
        <v>286</v>
      </c>
      <c r="C61" t="s">
        <v>342</v>
      </c>
      <c r="D61" t="s">
        <v>390</v>
      </c>
    </row>
    <row r="62" spans="1:4" hidden="1" x14ac:dyDescent="0.3">
      <c r="A62" t="s">
        <v>297</v>
      </c>
      <c r="B62" t="s">
        <v>297</v>
      </c>
      <c r="C62" t="s">
        <v>343</v>
      </c>
      <c r="D62" t="s">
        <v>391</v>
      </c>
    </row>
    <row r="63" spans="1:4" hidden="1" x14ac:dyDescent="0.3">
      <c r="A63" t="s">
        <v>287</v>
      </c>
      <c r="B63" t="s">
        <v>287</v>
      </c>
      <c r="C63" t="s">
        <v>344</v>
      </c>
      <c r="D63" t="s">
        <v>392</v>
      </c>
    </row>
    <row r="64" spans="1:4" hidden="1" x14ac:dyDescent="0.3">
      <c r="A64" t="s">
        <v>288</v>
      </c>
      <c r="B64" t="s">
        <v>288</v>
      </c>
      <c r="C64" t="s">
        <v>345</v>
      </c>
      <c r="D64" t="s">
        <v>393</v>
      </c>
    </row>
    <row r="65" spans="1:4" hidden="1" x14ac:dyDescent="0.3">
      <c r="A65" t="s">
        <v>289</v>
      </c>
      <c r="B65" t="s">
        <v>289</v>
      </c>
      <c r="C65" t="s">
        <v>346</v>
      </c>
      <c r="D65" t="s">
        <v>394</v>
      </c>
    </row>
    <row r="66" spans="1:4" hidden="1" x14ac:dyDescent="0.3">
      <c r="A66" t="s">
        <v>306</v>
      </c>
      <c r="B66" t="s">
        <v>306</v>
      </c>
      <c r="C66" t="s">
        <v>332</v>
      </c>
      <c r="D66" t="s">
        <v>395</v>
      </c>
    </row>
    <row r="67" spans="1:4" hidden="1" x14ac:dyDescent="0.3">
      <c r="A67" t="s">
        <v>43</v>
      </c>
      <c r="B67" t="s">
        <v>43</v>
      </c>
      <c r="C67" t="s">
        <v>325</v>
      </c>
      <c r="D67" t="s">
        <v>377</v>
      </c>
    </row>
    <row r="68" spans="1:4" hidden="1" x14ac:dyDescent="0.3">
      <c r="A68" t="s">
        <v>38</v>
      </c>
      <c r="B68" t="s">
        <v>38</v>
      </c>
      <c r="C68" t="s">
        <v>38</v>
      </c>
      <c r="D68" t="s">
        <v>396</v>
      </c>
    </row>
    <row r="69" spans="1:4" hidden="1" x14ac:dyDescent="0.3">
      <c r="A69" t="s">
        <v>291</v>
      </c>
      <c r="B69" t="s">
        <v>291</v>
      </c>
      <c r="C69" t="s">
        <v>347</v>
      </c>
      <c r="D69" t="s">
        <v>397</v>
      </c>
    </row>
    <row r="70" spans="1:4" hidden="1" x14ac:dyDescent="0.3">
      <c r="A70" t="s">
        <v>293</v>
      </c>
      <c r="B70" t="s">
        <v>293</v>
      </c>
      <c r="C70" t="s">
        <v>348</v>
      </c>
      <c r="D70" t="s">
        <v>398</v>
      </c>
    </row>
    <row r="71" spans="1:4" hidden="1" x14ac:dyDescent="0.3">
      <c r="A71" t="s">
        <v>291</v>
      </c>
      <c r="B71" t="s">
        <v>291</v>
      </c>
      <c r="C71" t="s">
        <v>347</v>
      </c>
      <c r="D71" t="s">
        <v>397</v>
      </c>
    </row>
    <row r="72" spans="1:4" hidden="1" x14ac:dyDescent="0.3">
      <c r="A72" t="s">
        <v>44</v>
      </c>
      <c r="B72" t="s">
        <v>44</v>
      </c>
      <c r="C72" t="s">
        <v>349</v>
      </c>
      <c r="D72" t="s">
        <v>399</v>
      </c>
    </row>
    <row r="73" spans="1:4" hidden="1" x14ac:dyDescent="0.3">
      <c r="A73" t="s">
        <v>46</v>
      </c>
      <c r="B73" t="s">
        <v>46</v>
      </c>
      <c r="C73" t="s">
        <v>350</v>
      </c>
      <c r="D73" t="s">
        <v>400</v>
      </c>
    </row>
    <row r="74" spans="1:4" hidden="1" x14ac:dyDescent="0.3">
      <c r="A74" t="s">
        <v>45</v>
      </c>
      <c r="B74" t="s">
        <v>45</v>
      </c>
      <c r="C74" t="s">
        <v>351</v>
      </c>
      <c r="D74" t="s">
        <v>401</v>
      </c>
    </row>
    <row r="75" spans="1:4" hidden="1" x14ac:dyDescent="0.3">
      <c r="A75" t="s">
        <v>47</v>
      </c>
      <c r="B75" t="s">
        <v>47</v>
      </c>
      <c r="C75" t="s">
        <v>352</v>
      </c>
      <c r="D75" t="s">
        <v>402</v>
      </c>
    </row>
    <row r="76" spans="1:4" hidden="1" x14ac:dyDescent="0.3">
      <c r="A76" t="s">
        <v>296</v>
      </c>
      <c r="B76" t="s">
        <v>296</v>
      </c>
      <c r="C76" t="s">
        <v>328</v>
      </c>
      <c r="D76" t="s">
        <v>296</v>
      </c>
    </row>
    <row r="77" spans="1:4" hidden="1" x14ac:dyDescent="0.3">
      <c r="A77" t="s">
        <v>294</v>
      </c>
      <c r="B77" t="s">
        <v>294</v>
      </c>
      <c r="C77" t="s">
        <v>329</v>
      </c>
      <c r="D77" t="s">
        <v>294</v>
      </c>
    </row>
    <row r="78" spans="1:4" hidden="1" x14ac:dyDescent="0.3">
      <c r="A78" t="s">
        <v>0</v>
      </c>
      <c r="B78" t="s">
        <v>0</v>
      </c>
      <c r="C78" t="s">
        <v>330</v>
      </c>
      <c r="D78" t="s">
        <v>380</v>
      </c>
    </row>
    <row r="79" spans="1:4" hidden="1" x14ac:dyDescent="0.3">
      <c r="A79" t="s">
        <v>38</v>
      </c>
      <c r="B79" t="s">
        <v>38</v>
      </c>
      <c r="C79" t="s">
        <v>38</v>
      </c>
      <c r="D79" t="s">
        <v>396</v>
      </c>
    </row>
    <row r="80" spans="1:4" hidden="1" x14ac:dyDescent="0.3">
      <c r="A80" t="s">
        <v>432</v>
      </c>
      <c r="B80" t="s">
        <v>432</v>
      </c>
      <c r="C80" t="s">
        <v>353</v>
      </c>
      <c r="D80" t="s">
        <v>403</v>
      </c>
    </row>
    <row r="81" spans="1:4" hidden="1" x14ac:dyDescent="0.3">
      <c r="A81" t="s">
        <v>290</v>
      </c>
      <c r="B81" t="s">
        <v>290</v>
      </c>
      <c r="C81" t="s">
        <v>354</v>
      </c>
      <c r="D81" t="s">
        <v>404</v>
      </c>
    </row>
    <row r="82" spans="1:4" hidden="1" x14ac:dyDescent="0.3">
      <c r="A82" t="s">
        <v>306</v>
      </c>
      <c r="B82" t="s">
        <v>306</v>
      </c>
      <c r="C82" t="s">
        <v>332</v>
      </c>
      <c r="D82" t="s">
        <v>395</v>
      </c>
    </row>
    <row r="83" spans="1:4" hidden="1" x14ac:dyDescent="0.3">
      <c r="A83" t="s">
        <v>292</v>
      </c>
      <c r="B83" t="s">
        <v>292</v>
      </c>
      <c r="C83" t="s">
        <v>348</v>
      </c>
      <c r="D83" t="s">
        <v>398</v>
      </c>
    </row>
    <row r="84" spans="1:4" hidden="1" x14ac:dyDescent="0.3">
      <c r="A84" t="s">
        <v>285</v>
      </c>
      <c r="B84" t="s">
        <v>285</v>
      </c>
      <c r="C84" t="s">
        <v>338</v>
      </c>
      <c r="D84" t="s">
        <v>386</v>
      </c>
    </row>
    <row r="85" spans="1:4" hidden="1" x14ac:dyDescent="0.3">
      <c r="A85" t="s">
        <v>291</v>
      </c>
      <c r="B85" t="s">
        <v>291</v>
      </c>
      <c r="C85" t="s">
        <v>347</v>
      </c>
      <c r="D85" t="s">
        <v>397</v>
      </c>
    </row>
    <row r="86" spans="1:4" hidden="1" x14ac:dyDescent="0.3">
      <c r="A86" t="s">
        <v>43</v>
      </c>
      <c r="B86" t="s">
        <v>43</v>
      </c>
      <c r="C86" t="s">
        <v>325</v>
      </c>
      <c r="D86" t="s">
        <v>377</v>
      </c>
    </row>
    <row r="87" spans="1:4" hidden="1" x14ac:dyDescent="0.3">
      <c r="A87" t="s">
        <v>263</v>
      </c>
      <c r="B87" t="s">
        <v>263</v>
      </c>
      <c r="C87" t="s">
        <v>355</v>
      </c>
      <c r="D87" t="s">
        <v>405</v>
      </c>
    </row>
    <row r="88" spans="1:4" hidden="1" x14ac:dyDescent="0.3">
      <c r="A88" t="s">
        <v>298</v>
      </c>
      <c r="B88" t="s">
        <v>298</v>
      </c>
      <c r="C88" t="s">
        <v>356</v>
      </c>
      <c r="D88" t="s">
        <v>406</v>
      </c>
    </row>
    <row r="89" spans="1:4" hidden="1" x14ac:dyDescent="0.3">
      <c r="A89" t="s">
        <v>300</v>
      </c>
      <c r="B89" t="s">
        <v>300</v>
      </c>
      <c r="C89" t="s">
        <v>357</v>
      </c>
      <c r="D89" t="s">
        <v>407</v>
      </c>
    </row>
    <row r="90" spans="1:4" hidden="1" x14ac:dyDescent="0.3">
      <c r="A90" t="s">
        <v>453</v>
      </c>
      <c r="B90" t="s">
        <v>453</v>
      </c>
      <c r="C90" t="s">
        <v>480</v>
      </c>
      <c r="D90" t="s">
        <v>501</v>
      </c>
    </row>
    <row r="91" spans="1:4" hidden="1" x14ac:dyDescent="0.3">
      <c r="A91" t="s">
        <v>449</v>
      </c>
      <c r="B91" t="s">
        <v>449</v>
      </c>
      <c r="C91" t="s">
        <v>481</v>
      </c>
      <c r="D91" t="s">
        <v>502</v>
      </c>
    </row>
    <row r="92" spans="1:4" hidden="1" x14ac:dyDescent="0.3">
      <c r="A92" t="s">
        <v>450</v>
      </c>
      <c r="B92" t="s">
        <v>450</v>
      </c>
      <c r="C92" t="s">
        <v>482</v>
      </c>
      <c r="D92" t="s">
        <v>503</v>
      </c>
    </row>
    <row r="93" spans="1:4" hidden="1" x14ac:dyDescent="0.3">
      <c r="A93" t="s">
        <v>434</v>
      </c>
      <c r="B93" t="s">
        <v>434</v>
      </c>
      <c r="C93" t="s">
        <v>483</v>
      </c>
      <c r="D93" t="s">
        <v>504</v>
      </c>
    </row>
    <row r="94" spans="1:4" hidden="1" x14ac:dyDescent="0.3">
      <c r="A94" t="s">
        <v>454</v>
      </c>
      <c r="B94" t="s">
        <v>454</v>
      </c>
      <c r="C94" t="s">
        <v>484</v>
      </c>
      <c r="D94" t="s">
        <v>505</v>
      </c>
    </row>
    <row r="95" spans="1:4" hidden="1" x14ac:dyDescent="0.3">
      <c r="A95" t="s">
        <v>455</v>
      </c>
      <c r="B95" t="s">
        <v>455</v>
      </c>
      <c r="C95" t="s">
        <v>455</v>
      </c>
      <c r="D95" t="s">
        <v>506</v>
      </c>
    </row>
    <row r="96" spans="1:4" hidden="1" x14ac:dyDescent="0.3">
      <c r="A96" t="s">
        <v>436</v>
      </c>
      <c r="B96" t="s">
        <v>436</v>
      </c>
      <c r="C96" t="s">
        <v>485</v>
      </c>
      <c r="D96" t="s">
        <v>507</v>
      </c>
    </row>
    <row r="97" spans="1:4" hidden="1" x14ac:dyDescent="0.3">
      <c r="A97" t="s">
        <v>452</v>
      </c>
      <c r="B97" t="s">
        <v>452</v>
      </c>
      <c r="C97" t="s">
        <v>486</v>
      </c>
      <c r="D97" t="s">
        <v>508</v>
      </c>
    </row>
    <row r="98" spans="1:4" hidden="1" x14ac:dyDescent="0.3">
      <c r="A98" t="s">
        <v>456</v>
      </c>
      <c r="B98" t="s">
        <v>456</v>
      </c>
      <c r="C98" t="s">
        <v>487</v>
      </c>
      <c r="D98" t="s">
        <v>509</v>
      </c>
    </row>
    <row r="99" spans="1:4" hidden="1" x14ac:dyDescent="0.3">
      <c r="A99" t="s">
        <v>435</v>
      </c>
      <c r="B99" t="s">
        <v>435</v>
      </c>
      <c r="C99" t="s">
        <v>488</v>
      </c>
      <c r="D99" t="s">
        <v>510</v>
      </c>
    </row>
    <row r="100" spans="1:4" hidden="1" x14ac:dyDescent="0.3">
      <c r="A100" t="s">
        <v>437</v>
      </c>
      <c r="B100" t="s">
        <v>437</v>
      </c>
      <c r="C100" t="s">
        <v>476</v>
      </c>
      <c r="D100" t="s">
        <v>511</v>
      </c>
    </row>
    <row r="101" spans="1:4" hidden="1" x14ac:dyDescent="0.3">
      <c r="A101" t="s">
        <v>447</v>
      </c>
      <c r="B101" t="s">
        <v>447</v>
      </c>
      <c r="C101" t="s">
        <v>477</v>
      </c>
      <c r="D101" t="s">
        <v>512</v>
      </c>
    </row>
    <row r="102" spans="1:4" hidden="1" x14ac:dyDescent="0.3">
      <c r="A102" t="s">
        <v>448</v>
      </c>
      <c r="B102" t="s">
        <v>448</v>
      </c>
      <c r="C102" t="s">
        <v>489</v>
      </c>
      <c r="D102" t="s">
        <v>513</v>
      </c>
    </row>
    <row r="103" spans="1:4" hidden="1" x14ac:dyDescent="0.3">
      <c r="A103" t="s">
        <v>451</v>
      </c>
      <c r="B103" t="s">
        <v>451</v>
      </c>
      <c r="C103" t="s">
        <v>490</v>
      </c>
      <c r="D103" t="s">
        <v>514</v>
      </c>
    </row>
    <row r="104" spans="1:4" hidden="1" x14ac:dyDescent="0.3">
      <c r="A104" t="s">
        <v>456</v>
      </c>
      <c r="B104" t="s">
        <v>456</v>
      </c>
      <c r="C104" t="s">
        <v>487</v>
      </c>
      <c r="D104" t="s">
        <v>509</v>
      </c>
    </row>
    <row r="105" spans="1:4" hidden="1" x14ac:dyDescent="0.3">
      <c r="A105" t="s">
        <v>435</v>
      </c>
      <c r="B105" t="s">
        <v>435</v>
      </c>
      <c r="C105" t="s">
        <v>488</v>
      </c>
      <c r="D105" t="s">
        <v>515</v>
      </c>
    </row>
    <row r="106" spans="1:4" hidden="1" x14ac:dyDescent="0.3">
      <c r="A106" t="s">
        <v>457</v>
      </c>
      <c r="B106" t="s">
        <v>457</v>
      </c>
      <c r="C106" t="s">
        <v>491</v>
      </c>
      <c r="D106" t="s">
        <v>516</v>
      </c>
    </row>
    <row r="107" spans="1:4" hidden="1" x14ac:dyDescent="0.3">
      <c r="A107" t="s">
        <v>437</v>
      </c>
      <c r="B107" t="s">
        <v>437</v>
      </c>
      <c r="C107" t="s">
        <v>492</v>
      </c>
      <c r="D107" t="s">
        <v>517</v>
      </c>
    </row>
    <row r="108" spans="1:4" hidden="1" x14ac:dyDescent="0.3">
      <c r="A108" t="s">
        <v>438</v>
      </c>
      <c r="B108" t="s">
        <v>438</v>
      </c>
      <c r="C108" t="s">
        <v>493</v>
      </c>
      <c r="D108" t="s">
        <v>518</v>
      </c>
    </row>
    <row r="109" spans="1:4" hidden="1" x14ac:dyDescent="0.3">
      <c r="A109" t="s">
        <v>458</v>
      </c>
      <c r="B109" t="s">
        <v>458</v>
      </c>
      <c r="C109" t="s">
        <v>494</v>
      </c>
      <c r="D109" t="s">
        <v>519</v>
      </c>
    </row>
    <row r="110" spans="1:4" hidden="1" x14ac:dyDescent="0.3">
      <c r="A110" t="s">
        <v>439</v>
      </c>
      <c r="B110" t="s">
        <v>439</v>
      </c>
      <c r="C110" t="s">
        <v>495</v>
      </c>
      <c r="D110" t="s">
        <v>520</v>
      </c>
    </row>
    <row r="111" spans="1:4" hidden="1" x14ac:dyDescent="0.3">
      <c r="A111" t="s">
        <v>445</v>
      </c>
      <c r="B111" t="s">
        <v>445</v>
      </c>
      <c r="C111" t="s">
        <v>496</v>
      </c>
      <c r="D111" t="s">
        <v>521</v>
      </c>
    </row>
    <row r="112" spans="1:4" hidden="1" x14ac:dyDescent="0.3">
      <c r="A112" t="s">
        <v>439</v>
      </c>
      <c r="B112" t="s">
        <v>439</v>
      </c>
      <c r="C112" t="s">
        <v>495</v>
      </c>
      <c r="D112" t="s">
        <v>520</v>
      </c>
    </row>
    <row r="113" spans="1:4" hidden="1" x14ac:dyDescent="0.3">
      <c r="A113" t="s">
        <v>446</v>
      </c>
      <c r="B113" t="s">
        <v>446</v>
      </c>
      <c r="C113" t="s">
        <v>497</v>
      </c>
      <c r="D113" t="s">
        <v>522</v>
      </c>
    </row>
    <row r="114" spans="1:4" hidden="1" x14ac:dyDescent="0.3">
      <c r="A114" t="s">
        <v>442</v>
      </c>
      <c r="B114" t="s">
        <v>442</v>
      </c>
      <c r="C114" t="s">
        <v>498</v>
      </c>
      <c r="D114" t="s">
        <v>523</v>
      </c>
    </row>
    <row r="115" spans="1:4" hidden="1" x14ac:dyDescent="0.3">
      <c r="A115" t="s">
        <v>443</v>
      </c>
      <c r="B115" t="s">
        <v>443</v>
      </c>
      <c r="C115" t="s">
        <v>499</v>
      </c>
      <c r="D115" t="s">
        <v>524</v>
      </c>
    </row>
    <row r="116" spans="1:4" hidden="1" x14ac:dyDescent="0.3">
      <c r="A116" t="s">
        <v>444</v>
      </c>
      <c r="B116" t="s">
        <v>444</v>
      </c>
      <c r="C116" t="s">
        <v>529</v>
      </c>
      <c r="D116" t="s">
        <v>525</v>
      </c>
    </row>
    <row r="117" spans="1:4" hidden="1" x14ac:dyDescent="0.3">
      <c r="A117" t="s">
        <v>460</v>
      </c>
      <c r="B117" t="s">
        <v>460</v>
      </c>
      <c r="C117" t="s">
        <v>478</v>
      </c>
      <c r="D117" t="s">
        <v>526</v>
      </c>
    </row>
    <row r="118" spans="1:4" hidden="1" x14ac:dyDescent="0.3">
      <c r="A118" t="s">
        <v>459</v>
      </c>
      <c r="B118" t="s">
        <v>459</v>
      </c>
      <c r="C118" t="s">
        <v>479</v>
      </c>
      <c r="D118" t="s">
        <v>527</v>
      </c>
    </row>
    <row r="119" spans="1:4" hidden="1" x14ac:dyDescent="0.3">
      <c r="A119" t="s">
        <v>441</v>
      </c>
      <c r="B119" t="s">
        <v>441</v>
      </c>
      <c r="C119" t="s">
        <v>500</v>
      </c>
      <c r="D119" t="s">
        <v>528</v>
      </c>
    </row>
  </sheetData>
  <autoFilter ref="A4:E119">
    <filterColumn colId="2">
      <filters>
        <filter val="Alliances sectorielles pour les competences"/>
        <filter val="Alliances sectorielles pour les compétences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Final Statement</vt:lpstr>
      <vt:lpstr>II.Distribution of grant</vt:lpstr>
      <vt:lpstr>III. Project implementation sup</vt:lpstr>
      <vt:lpstr>IV. Mobility activities</vt:lpstr>
      <vt:lpstr>Ceiling - Project impl.</vt:lpstr>
      <vt:lpstr>Translation</vt:lpstr>
      <vt:lpstr>Sheet1</vt:lpstr>
      <vt:lpstr>Sheet2</vt:lpstr>
      <vt:lpstr>Sheet3</vt:lpstr>
      <vt:lpstr>Countries</vt:lpstr>
      <vt:lpstr>'Ceiling - Project impl.'!Print_Area</vt:lpstr>
      <vt:lpstr>Translation!Print_Area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Alliaces detailed Budget v.1.0</dc:title>
  <dc:creator>CARBONI Damiano (EACEA)</dc:creator>
  <dc:description>Alliances detailed budget V.1.0</dc:description>
  <cp:lastModifiedBy>EZERSKIENE Vytaute (EACEA)</cp:lastModifiedBy>
  <cp:lastPrinted>2015-06-15T10:15:13Z</cp:lastPrinted>
  <dcterms:created xsi:type="dcterms:W3CDTF">2013-09-27T15:40:24Z</dcterms:created>
  <dcterms:modified xsi:type="dcterms:W3CDTF">2020-11-12T13:56:41Z</dcterms:modified>
</cp:coreProperties>
</file>