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codeName="ThisWorkbook" defaultThemeVersion="124226"/>
  <mc:AlternateContent xmlns:mc="http://schemas.openxmlformats.org/markup-compatibility/2006">
    <mc:Choice Requires="x15">
      <x15ac:absPath xmlns:x15ac="http://schemas.microsoft.com/office/spreadsheetml/2010/11/ac" url="U:\UNIT A6_2014-2020\A6_PROJECTS - 2014\ERASMUS +\YOUTH CAPACITY BUILDING\2020\A_call\call web page\"/>
    </mc:Choice>
  </mc:AlternateContent>
  <workbookProtection workbookAlgorithmName="SHA-512" workbookHashValue="wi22tNkthEX0pVxsxM2Xl4/rJzdczttQGsUF+BRioFiG27KkfMnkmulwl76Mowj0nT6najK6f0oBME4v4//D7g==" workbookSaltValue="u2PNn24+qefRCgkcp2XEtw==" workbookSpinCount="100000" lockStructure="1"/>
  <bookViews>
    <workbookView xWindow="10230" yWindow="-15" windowWidth="10275" windowHeight="7575" tabRatio="828"/>
  </bookViews>
  <sheets>
    <sheet name="CAPACITY BUILDING ACT" sheetId="10" r:id="rId1"/>
    <sheet name="MOBILITY ACTIVITIES" sheetId="1" r:id="rId2"/>
    <sheet name="BUDGET SUMMARY CAPACITY BUILD" sheetId="7" r:id="rId3"/>
    <sheet name="BUDGET SUMMARY MOBILITY" sheetId="12" r:id="rId4"/>
    <sheet name="BUDGET SUMMARY WHOLE PROJECT" sheetId="13" r:id="rId5"/>
    <sheet name="B4 RATES" sheetId="6" state="hidden" r:id="rId6"/>
  </sheets>
  <definedNames>
    <definedName name="_xlnm.Print_Area" localSheetId="2">'BUDGET SUMMARY CAPACITY BUILD'!$A$1:$D$35</definedName>
    <definedName name="_xlnm.Print_Area" localSheetId="3">'BUDGET SUMMARY MOBILITY'!$A$1:$D$24</definedName>
    <definedName name="_xlnm.Print_Area" localSheetId="0">'CAPACITY BUILDING ACT'!$A$1:$G$345</definedName>
    <definedName name="_xlnm.Print_Area" localSheetId="1">'MOBILITY ACTIVITIES'!$A$1:$G$404</definedName>
  </definedNames>
  <calcPr calcId="162913"/>
</workbook>
</file>

<file path=xl/calcChain.xml><?xml version="1.0" encoding="utf-8"?>
<calcChain xmlns="http://schemas.openxmlformats.org/spreadsheetml/2006/main">
  <c r="G122" i="1" l="1"/>
  <c r="G123" i="1"/>
  <c r="G124" i="1"/>
  <c r="G125" i="1"/>
  <c r="G126" i="1"/>
  <c r="G127" i="1"/>
  <c r="G128" i="1"/>
  <c r="G129" i="1"/>
  <c r="G130" i="1"/>
  <c r="G131" i="1"/>
  <c r="G132" i="1"/>
  <c r="G133" i="1"/>
  <c r="G134" i="1"/>
  <c r="G135" i="1"/>
  <c r="G136" i="1"/>
  <c r="G137" i="1"/>
  <c r="G138" i="1"/>
  <c r="G139" i="1"/>
  <c r="G140" i="1"/>
  <c r="G141" i="1"/>
  <c r="G142" i="1"/>
  <c r="G143" i="1"/>
  <c r="G144" i="1"/>
  <c r="G145" i="1"/>
  <c r="G146" i="1"/>
  <c r="G147" i="1"/>
  <c r="G148" i="1"/>
  <c r="G149" i="1"/>
  <c r="G150" i="1"/>
  <c r="G151" i="1"/>
  <c r="G152" i="1"/>
  <c r="G153" i="1"/>
  <c r="G348" i="1" l="1"/>
  <c r="G349" i="1"/>
  <c r="G350" i="1"/>
  <c r="G351" i="1"/>
  <c r="G352" i="1"/>
  <c r="G353" i="1"/>
  <c r="G354" i="1"/>
  <c r="G355" i="1"/>
  <c r="G356" i="1"/>
  <c r="G357" i="1"/>
  <c r="G358" i="1"/>
  <c r="G359" i="1"/>
  <c r="G360" i="1"/>
  <c r="G361" i="1"/>
  <c r="G362" i="1"/>
  <c r="G363" i="1"/>
  <c r="G364" i="1"/>
  <c r="G365" i="1"/>
  <c r="G366" i="1"/>
  <c r="G367" i="1"/>
  <c r="G368" i="1"/>
  <c r="G369" i="1"/>
  <c r="G370" i="1"/>
  <c r="F367" i="1"/>
  <c r="F368" i="1"/>
  <c r="F369" i="1"/>
  <c r="F370" i="1"/>
  <c r="F366" i="1"/>
  <c r="F348" i="1"/>
  <c r="F349" i="1"/>
  <c r="F350" i="1"/>
  <c r="F351" i="1"/>
  <c r="F352" i="1"/>
  <c r="F353" i="1"/>
  <c r="F354" i="1"/>
  <c r="F355" i="1"/>
  <c r="F356" i="1"/>
  <c r="F357" i="1"/>
  <c r="F358" i="1"/>
  <c r="F359" i="1"/>
  <c r="F360" i="1"/>
  <c r="F361" i="1"/>
  <c r="F362" i="1"/>
  <c r="F363" i="1"/>
  <c r="F364" i="1"/>
  <c r="F365" i="1"/>
  <c r="F347" i="1"/>
  <c r="G347" i="1" s="1"/>
  <c r="F338" i="1"/>
  <c r="G318" i="1"/>
  <c r="G267" i="1"/>
  <c r="G264" i="1"/>
  <c r="G265" i="1"/>
  <c r="G266" i="1"/>
  <c r="F264" i="1"/>
  <c r="F265" i="1"/>
  <c r="F266" i="1"/>
  <c r="F263" i="1"/>
  <c r="G263" i="1" s="1"/>
  <c r="G191" i="1"/>
  <c r="G192" i="1"/>
  <c r="G193" i="1"/>
  <c r="G194" i="1"/>
  <c r="G195" i="1"/>
  <c r="G196" i="1"/>
  <c r="G197" i="1"/>
  <c r="G198" i="1"/>
  <c r="G199" i="1"/>
  <c r="G200" i="1"/>
  <c r="G201" i="1"/>
  <c r="G202" i="1"/>
  <c r="G203" i="1"/>
  <c r="G204" i="1"/>
  <c r="G205" i="1"/>
  <c r="G206" i="1"/>
  <c r="G207" i="1"/>
  <c r="G208" i="1"/>
  <c r="G209" i="1"/>
  <c r="G210" i="1"/>
  <c r="G211" i="1"/>
  <c r="G212" i="1"/>
  <c r="G213" i="1"/>
  <c r="G214" i="1"/>
  <c r="G215" i="1"/>
  <c r="G216" i="1"/>
  <c r="G217" i="1"/>
  <c r="G190" i="1"/>
  <c r="F191" i="1"/>
  <c r="F192" i="1"/>
  <c r="F193" i="1"/>
  <c r="F194" i="1"/>
  <c r="F195" i="1"/>
  <c r="F196" i="1"/>
  <c r="F197" i="1"/>
  <c r="F198" i="1"/>
  <c r="F199" i="1"/>
  <c r="F200" i="1"/>
  <c r="F201" i="1"/>
  <c r="F202" i="1"/>
  <c r="F203" i="1"/>
  <c r="F204" i="1"/>
  <c r="F205" i="1"/>
  <c r="F206" i="1"/>
  <c r="F207" i="1"/>
  <c r="F208" i="1"/>
  <c r="F209" i="1"/>
  <c r="F210" i="1"/>
  <c r="F211" i="1"/>
  <c r="F212" i="1"/>
  <c r="F213" i="1"/>
  <c r="F214" i="1"/>
  <c r="F215" i="1"/>
  <c r="F216" i="1"/>
  <c r="F217" i="1"/>
  <c r="F190" i="1"/>
  <c r="F159" i="1"/>
  <c r="F160" i="1"/>
  <c r="F161" i="1"/>
  <c r="F162" i="1"/>
  <c r="F163" i="1"/>
  <c r="F164" i="1"/>
  <c r="F165" i="1"/>
  <c r="F166" i="1"/>
  <c r="F167" i="1"/>
  <c r="F168" i="1"/>
  <c r="F169" i="1"/>
  <c r="F170" i="1"/>
  <c r="F171" i="1"/>
  <c r="F172" i="1"/>
  <c r="F173" i="1"/>
  <c r="F174" i="1"/>
  <c r="F175" i="1"/>
  <c r="F176" i="1"/>
  <c r="F177" i="1"/>
  <c r="F178" i="1"/>
  <c r="F179" i="1"/>
  <c r="F180" i="1"/>
  <c r="F181" i="1"/>
  <c r="F182" i="1"/>
  <c r="F183" i="1"/>
  <c r="F184" i="1"/>
  <c r="F185" i="1"/>
  <c r="G158" i="1"/>
  <c r="G159" i="1"/>
  <c r="G160" i="1"/>
  <c r="G161" i="1"/>
  <c r="G162" i="1"/>
  <c r="G163" i="1"/>
  <c r="G164" i="1"/>
  <c r="G165" i="1"/>
  <c r="G166" i="1"/>
  <c r="G167" i="1"/>
  <c r="G168" i="1"/>
  <c r="G169" i="1"/>
  <c r="G170" i="1"/>
  <c r="G171" i="1"/>
  <c r="G172" i="1"/>
  <c r="G173" i="1"/>
  <c r="G174" i="1"/>
  <c r="G175" i="1"/>
  <c r="G176" i="1"/>
  <c r="G177" i="1"/>
  <c r="G178" i="1"/>
  <c r="G179" i="1"/>
  <c r="G180" i="1"/>
  <c r="G181" i="1"/>
  <c r="G182" i="1"/>
  <c r="G183" i="1"/>
  <c r="G184" i="1"/>
  <c r="G185" i="1"/>
  <c r="F158" i="1"/>
  <c r="F129" i="1"/>
  <c r="F133" i="1"/>
  <c r="F118" i="1"/>
  <c r="G118" i="1" s="1"/>
  <c r="F119" i="1"/>
  <c r="G119" i="1" s="1"/>
  <c r="F120" i="1"/>
  <c r="G120" i="1" s="1"/>
  <c r="F121" i="1"/>
  <c r="G121" i="1" s="1"/>
  <c r="F122" i="1"/>
  <c r="F123" i="1"/>
  <c r="F124" i="1"/>
  <c r="F125" i="1"/>
  <c r="F126" i="1"/>
  <c r="F127" i="1"/>
  <c r="F128" i="1"/>
  <c r="F130" i="1"/>
  <c r="F131" i="1"/>
  <c r="F117" i="1"/>
  <c r="G117" i="1" s="1"/>
  <c r="F53" i="1"/>
  <c r="F54" i="1"/>
  <c r="F55" i="1"/>
  <c r="F56" i="1"/>
  <c r="F57" i="1"/>
  <c r="F58" i="1"/>
  <c r="F59" i="1"/>
  <c r="F60" i="1"/>
  <c r="F61" i="1"/>
  <c r="F62" i="1"/>
  <c r="F63" i="1"/>
  <c r="F64" i="1"/>
  <c r="F65" i="1"/>
  <c r="F66" i="1"/>
  <c r="F67" i="1"/>
  <c r="F68" i="1"/>
  <c r="F69" i="1"/>
  <c r="F70" i="1"/>
  <c r="F71" i="1"/>
  <c r="F72" i="1"/>
  <c r="F52" i="1"/>
  <c r="F6" i="1"/>
  <c r="F7" i="1"/>
  <c r="F8" i="1"/>
  <c r="F9" i="1"/>
  <c r="F10" i="1"/>
  <c r="F11" i="1"/>
  <c r="F12" i="1"/>
  <c r="F13" i="1"/>
  <c r="F14" i="1"/>
  <c r="F15" i="1"/>
  <c r="F16" i="1"/>
  <c r="F17" i="1"/>
  <c r="F18" i="1"/>
  <c r="F19" i="1"/>
  <c r="F20" i="1"/>
  <c r="F21" i="1"/>
  <c r="F22" i="1"/>
  <c r="F23" i="1"/>
  <c r="F24" i="1"/>
  <c r="F25" i="1"/>
  <c r="F26" i="1"/>
  <c r="F27" i="1"/>
  <c r="F28" i="1"/>
  <c r="F29" i="1"/>
  <c r="F30" i="1"/>
  <c r="F31" i="1"/>
  <c r="F32" i="1"/>
  <c r="F33" i="1"/>
  <c r="F34" i="1"/>
  <c r="F35" i="1"/>
  <c r="F36" i="1"/>
  <c r="F37" i="1"/>
  <c r="F38" i="1"/>
  <c r="F39" i="1"/>
  <c r="F40" i="1"/>
  <c r="F41" i="1"/>
  <c r="F42" i="1"/>
  <c r="F43" i="1"/>
  <c r="F44" i="1"/>
  <c r="F45" i="1"/>
  <c r="F46" i="1"/>
  <c r="F5" i="1"/>
  <c r="G52" i="1" l="1"/>
  <c r="E5" i="7" l="1"/>
  <c r="G28" i="1" l="1"/>
  <c r="H28" i="1"/>
  <c r="G29" i="1"/>
  <c r="H29" i="1"/>
  <c r="G30" i="1"/>
  <c r="H30" i="1"/>
  <c r="G31" i="1"/>
  <c r="H31" i="1"/>
  <c r="G32" i="1"/>
  <c r="H32" i="1"/>
  <c r="G33" i="1"/>
  <c r="H33" i="1"/>
  <c r="G34" i="1"/>
  <c r="H34" i="1"/>
  <c r="G35" i="1"/>
  <c r="H35" i="1"/>
  <c r="G36" i="1"/>
  <c r="H36" i="1"/>
  <c r="G37" i="1"/>
  <c r="H37" i="1"/>
  <c r="G38" i="1"/>
  <c r="H38" i="1"/>
  <c r="G39" i="1"/>
  <c r="H39" i="1"/>
  <c r="G40" i="1"/>
  <c r="H40" i="1"/>
  <c r="G41" i="1"/>
  <c r="H41" i="1"/>
  <c r="G42" i="1"/>
  <c r="H42" i="1"/>
  <c r="G43" i="1"/>
  <c r="G44" i="1"/>
  <c r="H44" i="1"/>
  <c r="G45" i="1"/>
  <c r="H45" i="1"/>
  <c r="H49" i="1"/>
  <c r="H87" i="1"/>
  <c r="H88" i="1"/>
  <c r="G18" i="1"/>
  <c r="G17" i="1"/>
  <c r="G16" i="1"/>
  <c r="G15" i="1"/>
  <c r="G11" i="1"/>
  <c r="G12" i="1"/>
  <c r="G13" i="1"/>
  <c r="G14" i="1"/>
  <c r="G226" i="10" l="1"/>
  <c r="D16" i="7" s="1"/>
  <c r="N17" i="10"/>
  <c r="G344" i="10" l="1"/>
  <c r="G260" i="10" l="1"/>
  <c r="G246" i="10" l="1"/>
  <c r="F270" i="10"/>
  <c r="G270" i="10" s="1"/>
  <c r="F271" i="10"/>
  <c r="G271" i="10" s="1"/>
  <c r="F272" i="10"/>
  <c r="G272" i="10" s="1"/>
  <c r="F273" i="10"/>
  <c r="G273" i="10" s="1"/>
  <c r="F274" i="10"/>
  <c r="G274" i="10" s="1"/>
  <c r="F275" i="10"/>
  <c r="G275" i="10" s="1"/>
  <c r="F276" i="10"/>
  <c r="G276" i="10" s="1"/>
  <c r="F277" i="10"/>
  <c r="G277" i="10" s="1"/>
  <c r="F278" i="10"/>
  <c r="G278" i="10" s="1"/>
  <c r="F279" i="10"/>
  <c r="G279" i="10" s="1"/>
  <c r="F280" i="10"/>
  <c r="G280" i="10" s="1"/>
  <c r="F281" i="10"/>
  <c r="G281" i="10" s="1"/>
  <c r="F282" i="10"/>
  <c r="G282" i="10" s="1"/>
  <c r="F283" i="10"/>
  <c r="G283" i="10" s="1"/>
  <c r="F284" i="10"/>
  <c r="G284" i="10" s="1"/>
  <c r="F285" i="10"/>
  <c r="G285" i="10" s="1"/>
  <c r="F286" i="10"/>
  <c r="G286" i="10" s="1"/>
  <c r="F287" i="10"/>
  <c r="G287" i="10" s="1"/>
  <c r="F288" i="10"/>
  <c r="G288" i="10" s="1"/>
  <c r="F289" i="10"/>
  <c r="G289" i="10" s="1"/>
  <c r="F290" i="10"/>
  <c r="G290" i="10" s="1"/>
  <c r="F291" i="10"/>
  <c r="G291" i="10" s="1"/>
  <c r="F292" i="10"/>
  <c r="G292" i="10" s="1"/>
  <c r="F293" i="10"/>
  <c r="G293" i="10" s="1"/>
  <c r="F294" i="10"/>
  <c r="G294" i="10" s="1"/>
  <c r="F295" i="10"/>
  <c r="G295" i="10" s="1"/>
  <c r="F296" i="10"/>
  <c r="G296" i="10" s="1"/>
  <c r="F297" i="10"/>
  <c r="G297" i="10" s="1"/>
  <c r="F298" i="10"/>
  <c r="G298" i="10" s="1"/>
  <c r="F299" i="10"/>
  <c r="G299" i="10" s="1"/>
  <c r="F300" i="10"/>
  <c r="G300" i="10" s="1"/>
  <c r="F301" i="10"/>
  <c r="G301" i="10" s="1"/>
  <c r="F302" i="10"/>
  <c r="G302" i="10" s="1"/>
  <c r="F303" i="10"/>
  <c r="G303" i="10" s="1"/>
  <c r="F304" i="10"/>
  <c r="G304" i="10" s="1"/>
  <c r="F305" i="10"/>
  <c r="G305" i="10" s="1"/>
  <c r="F306" i="10"/>
  <c r="G306" i="10" s="1"/>
  <c r="F307" i="10"/>
  <c r="G307" i="10" s="1"/>
  <c r="F308" i="10"/>
  <c r="G308" i="10" s="1"/>
  <c r="F309" i="10"/>
  <c r="G309" i="10" s="1"/>
  <c r="F310" i="10"/>
  <c r="G310" i="10" s="1"/>
  <c r="F311" i="10"/>
  <c r="G311" i="10" s="1"/>
  <c r="F312" i="10"/>
  <c r="G312" i="10" s="1"/>
  <c r="F313" i="10"/>
  <c r="G313" i="10" s="1"/>
  <c r="F314" i="10"/>
  <c r="G314" i="10" s="1"/>
  <c r="F315" i="10"/>
  <c r="G315" i="10" s="1"/>
  <c r="F316" i="10"/>
  <c r="G316" i="10" s="1"/>
  <c r="F317" i="10"/>
  <c r="G317" i="10" s="1"/>
  <c r="F318" i="10"/>
  <c r="G318" i="10" s="1"/>
  <c r="F319" i="10"/>
  <c r="G319" i="10" s="1"/>
  <c r="F320" i="10"/>
  <c r="G320" i="10" s="1"/>
  <c r="F321" i="10"/>
  <c r="G321" i="10" s="1"/>
  <c r="F322" i="10"/>
  <c r="G322" i="10" s="1"/>
  <c r="F323" i="10"/>
  <c r="G323" i="10" s="1"/>
  <c r="F324" i="10"/>
  <c r="G324" i="10" s="1"/>
  <c r="F325" i="10"/>
  <c r="G325" i="10" s="1"/>
  <c r="F326" i="10"/>
  <c r="G326" i="10" s="1"/>
  <c r="F327" i="10"/>
  <c r="G327" i="10" s="1"/>
  <c r="F328" i="10"/>
  <c r="G328" i="10" s="1"/>
  <c r="F329" i="10"/>
  <c r="G329" i="10" s="1"/>
  <c r="F330" i="10"/>
  <c r="G330" i="10" s="1"/>
  <c r="F331" i="10"/>
  <c r="G331" i="10" s="1"/>
  <c r="F332" i="10"/>
  <c r="G332" i="10" s="1"/>
  <c r="F333" i="10"/>
  <c r="G333" i="10" s="1"/>
  <c r="F334" i="10"/>
  <c r="G334" i="10" s="1"/>
  <c r="F335" i="10"/>
  <c r="G335" i="10" s="1"/>
  <c r="F336" i="10"/>
  <c r="G336" i="10" s="1"/>
  <c r="F337" i="10"/>
  <c r="G337" i="10" s="1"/>
  <c r="F338" i="10"/>
  <c r="G338" i="10" s="1"/>
  <c r="F339" i="10"/>
  <c r="G339" i="10" s="1"/>
  <c r="F340" i="10"/>
  <c r="G340" i="10" s="1"/>
  <c r="F341" i="10"/>
  <c r="G341" i="10" s="1"/>
  <c r="F342" i="10"/>
  <c r="G342" i="10" s="1"/>
  <c r="F343" i="10"/>
  <c r="G343" i="10" s="1"/>
  <c r="F266" i="10"/>
  <c r="G266" i="10" s="1"/>
  <c r="F267" i="10"/>
  <c r="G267" i="10" s="1"/>
  <c r="F268" i="10"/>
  <c r="G268" i="10" s="1"/>
  <c r="F269" i="10"/>
  <c r="G269" i="10" s="1"/>
  <c r="F73" i="1" l="1"/>
  <c r="F265" i="10" l="1"/>
  <c r="G265" i="10" s="1"/>
  <c r="A33" i="7" l="1"/>
  <c r="A18" i="7"/>
  <c r="A17" i="7"/>
  <c r="A11" i="7"/>
  <c r="A10" i="7"/>
  <c r="A9" i="7"/>
  <c r="A8" i="7"/>
  <c r="A7" i="7"/>
  <c r="G46" i="1" l="1"/>
  <c r="G62" i="1" l="1"/>
  <c r="G61" i="1"/>
  <c r="G60" i="1"/>
  <c r="G59" i="1"/>
  <c r="F307" i="1" l="1"/>
  <c r="G307" i="1" s="1"/>
  <c r="F306" i="1"/>
  <c r="G306" i="1" s="1"/>
  <c r="F305" i="1"/>
  <c r="G305" i="1" s="1"/>
  <c r="F304" i="1"/>
  <c r="G304" i="1" s="1"/>
  <c r="F303" i="1"/>
  <c r="G303" i="1" s="1"/>
  <c r="F325" i="1"/>
  <c r="G325" i="1" s="1"/>
  <c r="F324" i="1"/>
  <c r="G324" i="1" s="1"/>
  <c r="F323" i="1"/>
  <c r="G323" i="1" s="1"/>
  <c r="F322" i="1"/>
  <c r="G322" i="1" s="1"/>
  <c r="F321" i="1"/>
  <c r="G321" i="1" s="1"/>
  <c r="F320" i="1"/>
  <c r="G320" i="1" s="1"/>
  <c r="F319" i="1"/>
  <c r="G319" i="1" s="1"/>
  <c r="F318" i="1"/>
  <c r="F331" i="1"/>
  <c r="G331" i="1" s="1"/>
  <c r="F330" i="1"/>
  <c r="G330" i="1" s="1"/>
  <c r="F329" i="1"/>
  <c r="G329" i="1" s="1"/>
  <c r="F328" i="1"/>
  <c r="G328" i="1" s="1"/>
  <c r="F327" i="1"/>
  <c r="G327" i="1" s="1"/>
  <c r="F326" i="1"/>
  <c r="G326" i="1" s="1"/>
  <c r="F317" i="1"/>
  <c r="G317" i="1" s="1"/>
  <c r="F316" i="1"/>
  <c r="G316" i="1" s="1"/>
  <c r="F335" i="1"/>
  <c r="G335" i="1" s="1"/>
  <c r="F334" i="1"/>
  <c r="G334" i="1" s="1"/>
  <c r="F333" i="1"/>
  <c r="G333" i="1" s="1"/>
  <c r="F332" i="1"/>
  <c r="G332" i="1" s="1"/>
  <c r="F336" i="1"/>
  <c r="G336" i="1" s="1"/>
  <c r="F315" i="1"/>
  <c r="G315" i="1" s="1"/>
  <c r="F314" i="1"/>
  <c r="G314" i="1" s="1"/>
  <c r="F313" i="1"/>
  <c r="G313" i="1" s="1"/>
  <c r="F312" i="1"/>
  <c r="G312" i="1" s="1"/>
  <c r="F311" i="1"/>
  <c r="G311" i="1" s="1"/>
  <c r="F310" i="1"/>
  <c r="G310" i="1" s="1"/>
  <c r="F309" i="1"/>
  <c r="G309" i="1" s="1"/>
  <c r="F308" i="1"/>
  <c r="G308" i="1" s="1"/>
  <c r="F302" i="1"/>
  <c r="G302" i="1" s="1"/>
  <c r="F301" i="1"/>
  <c r="G301" i="1" s="1"/>
  <c r="F300" i="1"/>
  <c r="G300" i="1" s="1"/>
  <c r="F340" i="1"/>
  <c r="G340" i="1" s="1"/>
  <c r="F339" i="1"/>
  <c r="G339" i="1" s="1"/>
  <c r="G338" i="1"/>
  <c r="F341" i="1"/>
  <c r="G341" i="1" s="1"/>
  <c r="F337" i="1"/>
  <c r="G337" i="1" s="1"/>
  <c r="F299" i="1"/>
  <c r="G299" i="1" s="1"/>
  <c r="F298" i="1"/>
  <c r="G298" i="1" s="1"/>
  <c r="F297" i="1"/>
  <c r="G297" i="1" s="1"/>
  <c r="F296" i="1"/>
  <c r="G296" i="1" s="1"/>
  <c r="F143" i="1"/>
  <c r="F47" i="1"/>
  <c r="G47" i="1" s="1"/>
  <c r="G6" i="1"/>
  <c r="G7" i="1"/>
  <c r="G8" i="1"/>
  <c r="G9" i="1"/>
  <c r="G10" i="1"/>
  <c r="G19" i="1"/>
  <c r="G20" i="1"/>
  <c r="G22" i="1"/>
  <c r="G23" i="1"/>
  <c r="G24" i="1"/>
  <c r="G25" i="1"/>
  <c r="G26" i="1"/>
  <c r="G27" i="1"/>
  <c r="G5" i="1"/>
  <c r="H133" i="10" l="1"/>
  <c r="G133" i="10"/>
  <c r="D11" i="7" s="1"/>
  <c r="H132" i="10"/>
  <c r="H131" i="10"/>
  <c r="H130" i="10"/>
  <c r="H129" i="10"/>
  <c r="H128" i="10"/>
  <c r="H127" i="10"/>
  <c r="H126" i="10"/>
  <c r="H125" i="10"/>
  <c r="H124" i="10"/>
  <c r="H123" i="10"/>
  <c r="H122" i="10"/>
  <c r="H121" i="10"/>
  <c r="H120" i="10"/>
  <c r="H119" i="10"/>
  <c r="H118" i="10"/>
  <c r="H117" i="10"/>
  <c r="H116" i="10"/>
  <c r="H134" i="10"/>
  <c r="H135" i="10"/>
  <c r="H136" i="10"/>
  <c r="H137" i="10"/>
  <c r="H138" i="10"/>
  <c r="H144" i="10"/>
  <c r="H145" i="10"/>
  <c r="H146" i="10"/>
  <c r="H147" i="10"/>
  <c r="H148" i="10"/>
  <c r="H149" i="10"/>
  <c r="H150" i="10"/>
  <c r="H151" i="10"/>
  <c r="H152" i="10"/>
  <c r="H153" i="10"/>
  <c r="H154" i="10"/>
  <c r="H246" i="10" l="1"/>
  <c r="H248" i="10"/>
  <c r="H249" i="10"/>
  <c r="H250" i="10"/>
  <c r="H251" i="10"/>
  <c r="H252" i="10"/>
  <c r="H253" i="10"/>
  <c r="H254" i="10"/>
  <c r="H255" i="10"/>
  <c r="H256" i="10"/>
  <c r="H257" i="10"/>
  <c r="H258" i="10"/>
  <c r="H259" i="10"/>
  <c r="H260" i="10"/>
  <c r="H261" i="10"/>
  <c r="G203" i="10"/>
  <c r="D15" i="7" l="1"/>
  <c r="G240" i="10"/>
  <c r="H203" i="10"/>
  <c r="D18" i="7"/>
  <c r="D17" i="7" l="1"/>
  <c r="A21" i="7"/>
  <c r="A20" i="7"/>
  <c r="A15" i="7"/>
  <c r="A14" i="7"/>
  <c r="A13" i="7"/>
  <c r="E6" i="7" l="1"/>
  <c r="A20" i="12" l="1"/>
  <c r="A19" i="12"/>
  <c r="A18" i="12"/>
  <c r="A17" i="12"/>
  <c r="A13" i="12"/>
  <c r="A12" i="12"/>
  <c r="A11" i="12"/>
  <c r="A10" i="12"/>
  <c r="A9" i="12"/>
  <c r="E7" i="12"/>
  <c r="E6" i="12"/>
  <c r="E5" i="12"/>
  <c r="A5" i="12"/>
  <c r="E4" i="12"/>
  <c r="A4" i="12"/>
  <c r="E3" i="12"/>
  <c r="A3" i="12"/>
  <c r="E2" i="12"/>
  <c r="A2" i="12"/>
  <c r="E1" i="12"/>
  <c r="D8" i="12"/>
  <c r="H304" i="10"/>
  <c r="H303" i="10"/>
  <c r="H302" i="10"/>
  <c r="H301" i="10"/>
  <c r="H300" i="10"/>
  <c r="H299" i="10"/>
  <c r="H298" i="10"/>
  <c r="H297" i="10"/>
  <c r="H296" i="10"/>
  <c r="H295" i="10"/>
  <c r="H294" i="10"/>
  <c r="H293" i="10"/>
  <c r="H292" i="10"/>
  <c r="H291" i="10"/>
  <c r="H290" i="10"/>
  <c r="H289" i="10"/>
  <c r="H288" i="10"/>
  <c r="H287" i="10"/>
  <c r="H286" i="10"/>
  <c r="H285" i="10"/>
  <c r="H284" i="10"/>
  <c r="H283" i="10"/>
  <c r="H282" i="10"/>
  <c r="H281" i="10"/>
  <c r="H280" i="10"/>
  <c r="H279" i="10"/>
  <c r="H278" i="10"/>
  <c r="H277" i="10"/>
  <c r="H276" i="10"/>
  <c r="H275" i="10"/>
  <c r="H274" i="10"/>
  <c r="H273" i="10"/>
  <c r="H272" i="10"/>
  <c r="H271" i="10"/>
  <c r="H270" i="10"/>
  <c r="H269" i="10"/>
  <c r="H268" i="10"/>
  <c r="H267" i="10"/>
  <c r="H266" i="10"/>
  <c r="H265" i="10"/>
  <c r="H264" i="10"/>
  <c r="H263" i="10"/>
  <c r="H262" i="10"/>
  <c r="H245" i="10"/>
  <c r="H244" i="10"/>
  <c r="H243" i="10"/>
  <c r="H242" i="10"/>
  <c r="H241" i="10"/>
  <c r="H240" i="10"/>
  <c r="H239" i="10"/>
  <c r="H238" i="10"/>
  <c r="H237" i="10"/>
  <c r="H236" i="10"/>
  <c r="H235" i="10"/>
  <c r="H234" i="10"/>
  <c r="H233" i="10"/>
  <c r="H232" i="10"/>
  <c r="H231" i="10"/>
  <c r="H230" i="10"/>
  <c r="H229" i="10"/>
  <c r="H228" i="10"/>
  <c r="H227" i="10"/>
  <c r="H204" i="10"/>
  <c r="H202" i="10"/>
  <c r="H201" i="10"/>
  <c r="H200" i="10"/>
  <c r="H199" i="10"/>
  <c r="H198" i="10"/>
  <c r="H197" i="10"/>
  <c r="H196" i="10"/>
  <c r="H195" i="10"/>
  <c r="H194" i="10"/>
  <c r="H193" i="10"/>
  <c r="H192" i="10"/>
  <c r="H188" i="10"/>
  <c r="H187" i="10"/>
  <c r="H186" i="10"/>
  <c r="H185" i="10"/>
  <c r="H184" i="10"/>
  <c r="H183" i="10"/>
  <c r="H182" i="10"/>
  <c r="H181" i="10"/>
  <c r="H180" i="10"/>
  <c r="H179" i="10"/>
  <c r="H178" i="10"/>
  <c r="G178" i="10"/>
  <c r="D14" i="7" s="1"/>
  <c r="H177" i="10"/>
  <c r="H176" i="10"/>
  <c r="H175" i="10"/>
  <c r="H174" i="10"/>
  <c r="H173" i="10"/>
  <c r="H172" i="10"/>
  <c r="H171" i="10"/>
  <c r="H170" i="10"/>
  <c r="H169" i="10"/>
  <c r="H168" i="10"/>
  <c r="H167" i="10"/>
  <c r="H166" i="10"/>
  <c r="H165" i="10"/>
  <c r="H164" i="10"/>
  <c r="H163" i="10"/>
  <c r="H162" i="10"/>
  <c r="H161" i="10"/>
  <c r="G161" i="10"/>
  <c r="H160" i="10"/>
  <c r="H159" i="10"/>
  <c r="H158" i="10"/>
  <c r="H157" i="10"/>
  <c r="H156" i="10"/>
  <c r="H155" i="10"/>
  <c r="H115" i="10"/>
  <c r="G115" i="10"/>
  <c r="D10" i="7" s="1"/>
  <c r="H114" i="10"/>
  <c r="H113" i="10"/>
  <c r="H112" i="10"/>
  <c r="H111" i="10"/>
  <c r="H110" i="10"/>
  <c r="H109" i="10"/>
  <c r="H108" i="10"/>
  <c r="H107" i="10"/>
  <c r="H106" i="10"/>
  <c r="H105" i="10"/>
  <c r="H104" i="10"/>
  <c r="H103" i="10"/>
  <c r="G103" i="10"/>
  <c r="D9" i="7" s="1"/>
  <c r="H102" i="10"/>
  <c r="H101" i="10"/>
  <c r="H100" i="10"/>
  <c r="H99" i="10"/>
  <c r="H98" i="10"/>
  <c r="H97" i="10"/>
  <c r="H96" i="10"/>
  <c r="H95" i="10"/>
  <c r="H94" i="10"/>
  <c r="H93" i="10"/>
  <c r="H92" i="10"/>
  <c r="H91" i="10"/>
  <c r="H90" i="10"/>
  <c r="H89" i="10"/>
  <c r="H88" i="10"/>
  <c r="H87" i="10"/>
  <c r="G87" i="10"/>
  <c r="D8" i="7" s="1"/>
  <c r="H86" i="10"/>
  <c r="H85" i="10"/>
  <c r="H84" i="10"/>
  <c r="H83" i="10"/>
  <c r="H82" i="10"/>
  <c r="H81" i="10"/>
  <c r="H80" i="10"/>
  <c r="H79" i="10"/>
  <c r="H78" i="10"/>
  <c r="H77" i="10"/>
  <c r="H76" i="10"/>
  <c r="H73" i="10"/>
  <c r="H72" i="10"/>
  <c r="H71" i="10"/>
  <c r="G71" i="10"/>
  <c r="H70" i="10"/>
  <c r="H69" i="10"/>
  <c r="H68" i="10"/>
  <c r="H67" i="10"/>
  <c r="H66" i="10"/>
  <c r="H65" i="10"/>
  <c r="H64" i="10"/>
  <c r="H63" i="10"/>
  <c r="H62" i="10"/>
  <c r="H61" i="10"/>
  <c r="H60" i="10"/>
  <c r="H59" i="10"/>
  <c r="H58" i="10"/>
  <c r="H53" i="10"/>
  <c r="H52" i="10"/>
  <c r="H51" i="10"/>
  <c r="H50" i="10"/>
  <c r="H49" i="10"/>
  <c r="H48" i="10"/>
  <c r="H47" i="10"/>
  <c r="H46" i="10"/>
  <c r="H45" i="10"/>
  <c r="H44" i="10"/>
  <c r="H43" i="10"/>
  <c r="G43" i="10"/>
  <c r="H42" i="10"/>
  <c r="H41" i="10"/>
  <c r="H40" i="10"/>
  <c r="H39" i="10"/>
  <c r="H38" i="10"/>
  <c r="H37" i="10"/>
  <c r="H36" i="10"/>
  <c r="H35" i="10"/>
  <c r="H34" i="10"/>
  <c r="H33" i="10"/>
  <c r="H32" i="10"/>
  <c r="H31" i="10"/>
  <c r="H30" i="10"/>
  <c r="H29" i="10"/>
  <c r="H28" i="10"/>
  <c r="H27" i="10"/>
  <c r="H26" i="10"/>
  <c r="H25" i="10"/>
  <c r="H24" i="10"/>
  <c r="H23" i="10"/>
  <c r="H22" i="10"/>
  <c r="H21" i="10"/>
  <c r="H20" i="10"/>
  <c r="H5" i="10"/>
  <c r="H4" i="10"/>
  <c r="H3" i="10"/>
  <c r="D5" i="7" l="1"/>
  <c r="D13" i="7"/>
  <c r="G204" i="10"/>
  <c r="G134" i="10"/>
  <c r="D7" i="7"/>
  <c r="G345" i="10"/>
  <c r="D33" i="7" s="1"/>
  <c r="D16" i="12"/>
  <c r="D6" i="7" l="1"/>
  <c r="N18" i="10"/>
  <c r="D12" i="7"/>
  <c r="E116" i="1"/>
  <c r="F342" i="1" l="1"/>
  <c r="G342" i="1" s="1"/>
  <c r="F295" i="1"/>
  <c r="G295" i="1" s="1"/>
  <c r="F294" i="1"/>
  <c r="G294" i="1" s="1"/>
  <c r="F293" i="1"/>
  <c r="G293" i="1" s="1"/>
  <c r="F292" i="1"/>
  <c r="G292" i="1" s="1"/>
  <c r="F291" i="1"/>
  <c r="G291" i="1" s="1"/>
  <c r="F290" i="1"/>
  <c r="G290" i="1" s="1"/>
  <c r="F289" i="1"/>
  <c r="G289" i="1" s="1"/>
  <c r="F288" i="1"/>
  <c r="G288" i="1" s="1"/>
  <c r="F287" i="1"/>
  <c r="G287" i="1" s="1"/>
  <c r="F286" i="1"/>
  <c r="G286" i="1" s="1"/>
  <c r="F285" i="1"/>
  <c r="G285" i="1" s="1"/>
  <c r="F284" i="1"/>
  <c r="G284" i="1" s="1"/>
  <c r="F283" i="1"/>
  <c r="G283" i="1" s="1"/>
  <c r="F282" i="1"/>
  <c r="G282" i="1" s="1"/>
  <c r="F281" i="1"/>
  <c r="G281" i="1" s="1"/>
  <c r="F280" i="1"/>
  <c r="G280" i="1" s="1"/>
  <c r="F279" i="1"/>
  <c r="G279" i="1" s="1"/>
  <c r="F278" i="1"/>
  <c r="G278" i="1" s="1"/>
  <c r="F277" i="1"/>
  <c r="G277" i="1" s="1"/>
  <c r="F276" i="1"/>
  <c r="G276" i="1" s="1"/>
  <c r="F275" i="1"/>
  <c r="G275" i="1" s="1"/>
  <c r="F274" i="1"/>
  <c r="G274" i="1" s="1"/>
  <c r="F273" i="1"/>
  <c r="G273" i="1" s="1"/>
  <c r="F272" i="1"/>
  <c r="G272" i="1" s="1"/>
  <c r="F271" i="1"/>
  <c r="G271" i="1" s="1"/>
  <c r="F270" i="1"/>
  <c r="G270" i="1" s="1"/>
  <c r="F269" i="1"/>
  <c r="G269" i="1" s="1"/>
  <c r="F268" i="1"/>
  <c r="G268" i="1" s="1"/>
  <c r="F267" i="1"/>
  <c r="F17" i="7" l="1"/>
  <c r="F132" i="1" l="1"/>
  <c r="F134" i="1"/>
  <c r="F135" i="1"/>
  <c r="F136" i="1"/>
  <c r="F137" i="1"/>
  <c r="F138" i="1"/>
  <c r="F139" i="1"/>
  <c r="F140" i="1"/>
  <c r="F141" i="1"/>
  <c r="F142" i="1"/>
  <c r="F144" i="1"/>
  <c r="F145" i="1"/>
  <c r="F146" i="1"/>
  <c r="F147" i="1"/>
  <c r="F148" i="1"/>
  <c r="F149" i="1"/>
  <c r="F150" i="1"/>
  <c r="F151" i="1"/>
  <c r="F152" i="1"/>
  <c r="F153" i="1"/>
  <c r="G48" i="1" l="1"/>
  <c r="D116" i="1"/>
  <c r="C116" i="1"/>
  <c r="C262" i="1" s="1"/>
  <c r="H177" i="1" l="1"/>
  <c r="H176" i="1"/>
  <c r="F116" i="1"/>
  <c r="F262" i="1" s="1"/>
  <c r="E262" i="1"/>
  <c r="D262" i="1"/>
  <c r="H143" i="1" l="1"/>
  <c r="H144" i="1"/>
  <c r="H145" i="1"/>
  <c r="H146" i="1"/>
  <c r="H147" i="1"/>
  <c r="H148" i="1"/>
  <c r="H149" i="1"/>
  <c r="H150" i="1"/>
  <c r="H151" i="1"/>
  <c r="H152" i="1"/>
  <c r="H153" i="1"/>
  <c r="H154" i="1"/>
  <c r="H156" i="1"/>
  <c r="H157" i="1"/>
  <c r="H158" i="1"/>
  <c r="H159" i="1"/>
  <c r="H160" i="1"/>
  <c r="H161" i="1"/>
  <c r="H162" i="1"/>
  <c r="H163" i="1"/>
  <c r="H164" i="1"/>
  <c r="H165" i="1"/>
  <c r="H166" i="1"/>
  <c r="H167" i="1"/>
  <c r="H168" i="1"/>
  <c r="H169" i="1"/>
  <c r="H170" i="1"/>
  <c r="H171" i="1"/>
  <c r="H172" i="1"/>
  <c r="H173" i="1"/>
  <c r="H174" i="1"/>
  <c r="H175" i="1"/>
  <c r="H20" i="1"/>
  <c r="H22" i="1"/>
  <c r="H23" i="1"/>
  <c r="H24" i="1"/>
  <c r="H25" i="1"/>
  <c r="H26" i="1"/>
  <c r="H27" i="1"/>
  <c r="H258" i="1"/>
  <c r="H259" i="1"/>
  <c r="H260" i="1"/>
  <c r="H261" i="1"/>
  <c r="H262" i="1"/>
  <c r="H263" i="1"/>
  <c r="H264" i="1"/>
  <c r="H265" i="1"/>
  <c r="H266" i="1"/>
  <c r="H267" i="1"/>
  <c r="H268" i="1"/>
  <c r="H269" i="1"/>
  <c r="H270" i="1"/>
  <c r="H271" i="1"/>
  <c r="H272" i="1"/>
  <c r="H273" i="1"/>
  <c r="H274" i="1"/>
  <c r="H275" i="1"/>
  <c r="H276" i="1"/>
  <c r="H277" i="1"/>
  <c r="H278" i="1"/>
  <c r="H279" i="1"/>
  <c r="H280" i="1"/>
  <c r="H281" i="1"/>
  <c r="H282" i="1"/>
  <c r="H283" i="1"/>
  <c r="H284" i="1"/>
  <c r="H285" i="1"/>
  <c r="H286" i="1"/>
  <c r="H287" i="1"/>
  <c r="H288" i="1"/>
  <c r="H289" i="1"/>
  <c r="H290" i="1"/>
  <c r="H291" i="1"/>
  <c r="H53" i="1" l="1"/>
  <c r="H54" i="1"/>
  <c r="G254" i="1" l="1"/>
  <c r="D13" i="12" s="1"/>
  <c r="G236" i="1"/>
  <c r="D12" i="12" s="1"/>
  <c r="G218" i="1" l="1"/>
  <c r="D11" i="12" s="1"/>
  <c r="G186" i="1"/>
  <c r="D10" i="12" s="1"/>
  <c r="G401" i="1"/>
  <c r="G384" i="1"/>
  <c r="D19" i="12" s="1"/>
  <c r="G108" i="1"/>
  <c r="D5" i="12" s="1"/>
  <c r="G91" i="1"/>
  <c r="D4" i="12" s="1"/>
  <c r="G53" i="1"/>
  <c r="G54" i="1"/>
  <c r="G55" i="1"/>
  <c r="G56" i="1"/>
  <c r="G57" i="1"/>
  <c r="G58" i="1"/>
  <c r="G63" i="1"/>
  <c r="G64" i="1"/>
  <c r="G65" i="1"/>
  <c r="G66" i="1"/>
  <c r="G67" i="1"/>
  <c r="G68" i="1"/>
  <c r="G69" i="1"/>
  <c r="G70" i="1"/>
  <c r="G71" i="1"/>
  <c r="G72" i="1"/>
  <c r="G73" i="1"/>
  <c r="G74" i="1" l="1"/>
  <c r="D20" i="12"/>
  <c r="G154" i="1"/>
  <c r="D9" i="12" s="1"/>
  <c r="D14" i="12" s="1"/>
  <c r="G371" i="1"/>
  <c r="D18" i="12" s="1"/>
  <c r="G343" i="1"/>
  <c r="D17" i="12" s="1"/>
  <c r="F14" i="12" l="1"/>
  <c r="D15" i="12" s="1"/>
  <c r="G403" i="1"/>
  <c r="J287" i="1" s="1"/>
  <c r="G404" i="1" s="1"/>
  <c r="D21" i="12"/>
  <c r="F21" i="12" s="1"/>
  <c r="D22" i="12" s="1"/>
  <c r="G256" i="1"/>
  <c r="J174" i="1" s="1"/>
  <c r="E10" i="7"/>
  <c r="E12" i="7"/>
  <c r="E13" i="7"/>
  <c r="E14" i="7"/>
  <c r="E15" i="7"/>
  <c r="E17" i="7"/>
  <c r="E19" i="7"/>
  <c r="E20" i="7"/>
  <c r="E21" i="7"/>
  <c r="G257" i="1" l="1"/>
  <c r="A406" i="1"/>
  <c r="H178" i="1"/>
  <c r="E16" i="12" s="1"/>
  <c r="H179" i="1"/>
  <c r="E17" i="12" s="1"/>
  <c r="H180" i="1"/>
  <c r="E18" i="12" s="1"/>
  <c r="H181" i="1"/>
  <c r="E19" i="12" s="1"/>
  <c r="H182" i="1"/>
  <c r="E20" i="12" s="1"/>
  <c r="H183" i="1"/>
  <c r="E21" i="12" s="1"/>
  <c r="H184" i="1"/>
  <c r="E22" i="12" s="1"/>
  <c r="H185" i="1"/>
  <c r="H186" i="1"/>
  <c r="H187" i="1"/>
  <c r="H188" i="1"/>
  <c r="H189" i="1"/>
  <c r="H190" i="1"/>
  <c r="H191" i="1"/>
  <c r="H192" i="1"/>
  <c r="H193" i="1"/>
  <c r="H194" i="1"/>
  <c r="H195" i="1"/>
  <c r="H196" i="1"/>
  <c r="H197" i="1"/>
  <c r="H198" i="1"/>
  <c r="H199" i="1"/>
  <c r="H200" i="1"/>
  <c r="H201" i="1"/>
  <c r="H202" i="1"/>
  <c r="H203" i="1"/>
  <c r="H204" i="1"/>
  <c r="H205" i="1"/>
  <c r="H206" i="1"/>
  <c r="H207" i="1"/>
  <c r="H208" i="1"/>
  <c r="H209" i="1"/>
  <c r="H210" i="1"/>
  <c r="H211" i="1"/>
  <c r="H212" i="1"/>
  <c r="H213" i="1"/>
  <c r="H214" i="1"/>
  <c r="H215" i="1"/>
  <c r="H216" i="1"/>
  <c r="H217" i="1"/>
  <c r="H218" i="1"/>
  <c r="H219" i="1"/>
  <c r="H220" i="1"/>
  <c r="H221" i="1"/>
  <c r="H222" i="1"/>
  <c r="H223" i="1"/>
  <c r="H224" i="1"/>
  <c r="H225" i="1"/>
  <c r="H226" i="1"/>
  <c r="H227" i="1"/>
  <c r="H228" i="1"/>
  <c r="H229" i="1"/>
  <c r="H230" i="1"/>
  <c r="H231" i="1"/>
  <c r="H232" i="1"/>
  <c r="H233" i="1"/>
  <c r="H234" i="1"/>
  <c r="H235" i="1"/>
  <c r="H236" i="1"/>
  <c r="H237" i="1"/>
  <c r="H238" i="1"/>
  <c r="H239" i="1"/>
  <c r="H240" i="1"/>
  <c r="H241" i="1"/>
  <c r="H242" i="1"/>
  <c r="H243" i="1"/>
  <c r="H244" i="1"/>
  <c r="H245" i="1"/>
  <c r="H246" i="1"/>
  <c r="H247" i="1"/>
  <c r="H248" i="1"/>
  <c r="H249" i="1"/>
  <c r="H250" i="1"/>
  <c r="H251" i="1"/>
  <c r="H252" i="1"/>
  <c r="H253" i="1"/>
  <c r="H254" i="1"/>
  <c r="H255" i="1"/>
  <c r="H256" i="1"/>
  <c r="H257" i="1"/>
  <c r="H142" i="1"/>
  <c r="H141" i="1"/>
  <c r="H140" i="1"/>
  <c r="H139" i="1"/>
  <c r="H138" i="1"/>
  <c r="H137" i="1"/>
  <c r="H136" i="1"/>
  <c r="H135" i="1"/>
  <c r="H134" i="1"/>
  <c r="H133" i="1"/>
  <c r="H132" i="1"/>
  <c r="H131" i="1"/>
  <c r="H130" i="1"/>
  <c r="H129" i="1"/>
  <c r="H128" i="1"/>
  <c r="H127" i="1"/>
  <c r="H126" i="1"/>
  <c r="H125" i="1"/>
  <c r="H124" i="1"/>
  <c r="H123" i="1"/>
  <c r="H122" i="1"/>
  <c r="H121" i="1"/>
  <c r="H120" i="1"/>
  <c r="H119" i="1"/>
  <c r="H118" i="1"/>
  <c r="H117" i="1"/>
  <c r="H116" i="1"/>
  <c r="H115" i="1"/>
  <c r="H114" i="1"/>
  <c r="H113" i="1"/>
  <c r="H112" i="1"/>
  <c r="H111" i="1"/>
  <c r="H110" i="1"/>
  <c r="H109" i="1"/>
  <c r="H108" i="1"/>
  <c r="H107" i="1"/>
  <c r="H106" i="1"/>
  <c r="H105" i="1"/>
  <c r="H104" i="1"/>
  <c r="H103" i="1"/>
  <c r="H102" i="1"/>
  <c r="H101" i="1"/>
  <c r="H100" i="1"/>
  <c r="H99" i="1"/>
  <c r="H98" i="1"/>
  <c r="H97" i="1"/>
  <c r="H96" i="1"/>
  <c r="H95" i="1"/>
  <c r="H94" i="1"/>
  <c r="H93" i="1"/>
  <c r="H92" i="1"/>
  <c r="H91" i="1"/>
  <c r="H90" i="1"/>
  <c r="H89" i="1"/>
  <c r="H86" i="1"/>
  <c r="H85" i="1"/>
  <c r="H84" i="1"/>
  <c r="H83" i="1"/>
  <c r="H82" i="1"/>
  <c r="H81" i="1"/>
  <c r="H80" i="1"/>
  <c r="H79" i="1"/>
  <c r="H78" i="1"/>
  <c r="H77" i="1"/>
  <c r="H76" i="1"/>
  <c r="H75" i="1"/>
  <c r="H74" i="1"/>
  <c r="H73" i="1"/>
  <c r="H72" i="1"/>
  <c r="H71" i="1"/>
  <c r="H70" i="1"/>
  <c r="H69" i="1"/>
  <c r="H68" i="1"/>
  <c r="H67" i="1"/>
  <c r="H66" i="1"/>
  <c r="H65" i="1"/>
  <c r="H64" i="1"/>
  <c r="H63" i="1"/>
  <c r="H62" i="1"/>
  <c r="H61" i="1"/>
  <c r="H60" i="1"/>
  <c r="H59" i="1"/>
  <c r="H58" i="1"/>
  <c r="H57" i="1"/>
  <c r="H56" i="1"/>
  <c r="H55" i="1"/>
  <c r="H52" i="1"/>
  <c r="E15" i="12" s="1"/>
  <c r="H51" i="1"/>
  <c r="E14" i="12" s="1"/>
  <c r="H50" i="1"/>
  <c r="E13" i="12" s="1"/>
  <c r="E12" i="12"/>
  <c r="H48" i="1"/>
  <c r="E11" i="12" s="1"/>
  <c r="H47" i="1"/>
  <c r="E10" i="12" s="1"/>
  <c r="H46" i="1"/>
  <c r="E9" i="12" s="1"/>
  <c r="E8" i="12"/>
  <c r="H10" i="1"/>
  <c r="H9" i="1"/>
  <c r="H8" i="1"/>
  <c r="H7" i="1"/>
  <c r="H6" i="1"/>
  <c r="H5" i="1"/>
  <c r="H4" i="1"/>
  <c r="H3" i="1"/>
  <c r="H2" i="1"/>
  <c r="H1" i="1"/>
  <c r="E2" i="7"/>
  <c r="E1" i="7" s="1"/>
  <c r="E3" i="7"/>
  <c r="E7" i="7"/>
  <c r="E8" i="7"/>
  <c r="E9" i="7"/>
  <c r="E22" i="7"/>
  <c r="E23" i="7"/>
  <c r="E26" i="7"/>
  <c r="E27" i="7"/>
  <c r="E28" i="7"/>
  <c r="E29" i="7"/>
  <c r="D3" i="12" l="1"/>
  <c r="G110" i="1"/>
  <c r="J41" i="1" s="1"/>
  <c r="D2" i="12"/>
  <c r="D6" i="12" l="1"/>
  <c r="F8" i="12" s="1"/>
  <c r="F6" i="12" l="1"/>
  <c r="D7" i="12" s="1"/>
  <c r="D24" i="12" s="1"/>
  <c r="G111" i="1"/>
  <c r="B2" i="13" l="1"/>
  <c r="F24" i="12"/>
  <c r="B19" i="10"/>
  <c r="G18" i="10"/>
  <c r="G247" i="10" s="1"/>
  <c r="G252" i="10" s="1"/>
  <c r="D4" i="7" l="1"/>
  <c r="D19" i="7" s="1"/>
  <c r="F19" i="7" s="1"/>
  <c r="D21" i="7"/>
  <c r="D22" i="7" s="1"/>
  <c r="D23" i="7" l="1"/>
  <c r="D27" i="7" s="1"/>
  <c r="F29" i="7" s="1"/>
  <c r="F28" i="7" l="1"/>
  <c r="C27" i="7"/>
  <c r="D28" i="7"/>
  <c r="F35" i="7" l="1"/>
  <c r="D35" i="7"/>
  <c r="B1" i="13" s="1"/>
  <c r="B3" i="13" s="1"/>
  <c r="D29" i="7"/>
  <c r="C28" i="7" l="1"/>
  <c r="B28" i="7"/>
</calcChain>
</file>

<file path=xl/sharedStrings.xml><?xml version="1.0" encoding="utf-8"?>
<sst xmlns="http://schemas.openxmlformats.org/spreadsheetml/2006/main" count="456" uniqueCount="327">
  <si>
    <t>Costs</t>
  </si>
  <si>
    <t>DIRECT COSTS</t>
  </si>
  <si>
    <t>Total</t>
  </si>
  <si>
    <t>INDIRECT COSTS</t>
  </si>
  <si>
    <t>TOTAL OF ALL DIRECT COSTS LINKED TO THE PROJECT</t>
  </si>
  <si>
    <t>Organisational support</t>
  </si>
  <si>
    <t>Belgium</t>
  </si>
  <si>
    <t>Bulgaria</t>
  </si>
  <si>
    <t>Czech Republic</t>
  </si>
  <si>
    <t>Denmark</t>
  </si>
  <si>
    <t>Germany</t>
  </si>
  <si>
    <t>Ireland</t>
  </si>
  <si>
    <t>Greece</t>
  </si>
  <si>
    <t>Spain</t>
  </si>
  <si>
    <t>France</t>
  </si>
  <si>
    <t>Croatia</t>
  </si>
  <si>
    <t>Italy</t>
  </si>
  <si>
    <t>Cyprus</t>
  </si>
  <si>
    <t>Latvia</t>
  </si>
  <si>
    <t>Lithuania</t>
  </si>
  <si>
    <t>Luxembourg</t>
  </si>
  <si>
    <t>Hungary</t>
  </si>
  <si>
    <t>Malta</t>
  </si>
  <si>
    <t>Netherlands</t>
  </si>
  <si>
    <t>Austria</t>
  </si>
  <si>
    <t>Poland</t>
  </si>
  <si>
    <t>Portugal</t>
  </si>
  <si>
    <t>Romania</t>
  </si>
  <si>
    <t>Slovenia</t>
  </si>
  <si>
    <t>Slovakia</t>
  </si>
  <si>
    <t>Finland</t>
  </si>
  <si>
    <t>Sweden</t>
  </si>
  <si>
    <t>United Kingdom</t>
  </si>
  <si>
    <t>Iceland</t>
  </si>
  <si>
    <t>Liechtenstein</t>
  </si>
  <si>
    <t>Norway</t>
  </si>
  <si>
    <t>Turkey</t>
  </si>
  <si>
    <t>Youth Exchanges (EUR/day)</t>
  </si>
  <si>
    <t>B4.1</t>
  </si>
  <si>
    <t>B4.2</t>
  </si>
  <si>
    <t>B4.3</t>
  </si>
  <si>
    <t>B4.4</t>
  </si>
  <si>
    <t>Mobility of youth workers (EUR/day)</t>
  </si>
  <si>
    <t>Individual support</t>
  </si>
  <si>
    <t>YES</t>
  </si>
  <si>
    <t>Travel costs - scale of unit costs calculation</t>
  </si>
  <si>
    <t>Number of volunteers</t>
  </si>
  <si>
    <t>Sending Organisation and country</t>
  </si>
  <si>
    <t>Host Organisation</t>
  </si>
  <si>
    <t>Host country</t>
  </si>
  <si>
    <t>Duration of the activity abroad in days</t>
  </si>
  <si>
    <t xml:space="preserve">Total
</t>
  </si>
  <si>
    <t>Specification : (Please consult the overview of funding rules for exceptional costs as defined in the Programme Guide)</t>
  </si>
  <si>
    <t>N/A</t>
  </si>
  <si>
    <t>Total indirect costs</t>
  </si>
  <si>
    <t>DO NOT DELETE THIS COLUMN</t>
  </si>
  <si>
    <t>Unit cost per day / participant</t>
  </si>
  <si>
    <t>Estonia</t>
  </si>
  <si>
    <t>Total direct costs</t>
  </si>
  <si>
    <t xml:space="preserve">EU GRANT of </t>
  </si>
  <si>
    <t>TOTAL INCOME</t>
  </si>
  <si>
    <t>BUDGET YOUTH EXCHANGES</t>
  </si>
  <si>
    <t>BUDGET MOBILITY OF YOUTH WORKERS</t>
  </si>
  <si>
    <t>Co-financing organisation</t>
  </si>
  <si>
    <t>Income</t>
  </si>
  <si>
    <t>GRANT TOTAL FOR THE YOUTH EXCHANGE ACTIVITY</t>
  </si>
  <si>
    <t>GRANT TOTAL FOR THE MOBILITY OF YOUTH WORKERS</t>
  </si>
  <si>
    <t>Afghanistan</t>
  </si>
  <si>
    <t>Bhutan</t>
  </si>
  <si>
    <t>Bangladesh</t>
  </si>
  <si>
    <t xml:space="preserve">Cambodia </t>
  </si>
  <si>
    <t>India</t>
  </si>
  <si>
    <t>Indonesia</t>
  </si>
  <si>
    <t>Laos</t>
  </si>
  <si>
    <t>Malaysia</t>
  </si>
  <si>
    <t>Maldives</t>
  </si>
  <si>
    <t>Mongolia</t>
  </si>
  <si>
    <t>Myanmar</t>
  </si>
  <si>
    <t>Nepal</t>
  </si>
  <si>
    <t>Pakistan</t>
  </si>
  <si>
    <t>Philippines</t>
  </si>
  <si>
    <t>Sri Lanka</t>
  </si>
  <si>
    <t>Thailand</t>
  </si>
  <si>
    <t>Vietnam</t>
  </si>
  <si>
    <t>Kazakstan</t>
  </si>
  <si>
    <t>Kyrgyzstan</t>
  </si>
  <si>
    <t>Tajikistan</t>
  </si>
  <si>
    <t>Turkmenistan</t>
  </si>
  <si>
    <t>Uzbekistan</t>
  </si>
  <si>
    <t>Argentina</t>
  </si>
  <si>
    <t>Bolivia</t>
  </si>
  <si>
    <t>Brazil</t>
  </si>
  <si>
    <t>Chile</t>
  </si>
  <si>
    <t>Colombia</t>
  </si>
  <si>
    <t>Costa Rica</t>
  </si>
  <si>
    <t>Ecuador</t>
  </si>
  <si>
    <t>El Salvador</t>
  </si>
  <si>
    <t>Guatemala</t>
  </si>
  <si>
    <t>Honduras</t>
  </si>
  <si>
    <t>Mexico</t>
  </si>
  <si>
    <t>Nicaragua</t>
  </si>
  <si>
    <t>Panama</t>
  </si>
  <si>
    <t>Paraguay</t>
  </si>
  <si>
    <t>Perú</t>
  </si>
  <si>
    <t>Uruguay</t>
  </si>
  <si>
    <t>Venezuela</t>
  </si>
  <si>
    <t>Iran</t>
  </si>
  <si>
    <t>Iraq</t>
  </si>
  <si>
    <t>Yemen</t>
  </si>
  <si>
    <t>South Africa</t>
  </si>
  <si>
    <t>Angola</t>
  </si>
  <si>
    <t>Antigua and Barbuda</t>
  </si>
  <si>
    <t>Belize</t>
  </si>
  <si>
    <t>Cape Verde</t>
  </si>
  <si>
    <t>Comoros</t>
  </si>
  <si>
    <t>Bahamas</t>
  </si>
  <si>
    <t>Barbados</t>
  </si>
  <si>
    <t>Benin</t>
  </si>
  <si>
    <t>Botswana</t>
  </si>
  <si>
    <t>Burkina Faso</t>
  </si>
  <si>
    <t>Burundi</t>
  </si>
  <si>
    <t>Cameroon</t>
  </si>
  <si>
    <t>Central African Republic</t>
  </si>
  <si>
    <t>Chad</t>
  </si>
  <si>
    <t>Congo (Brazzaville)</t>
  </si>
  <si>
    <t>Congo (Kinshasa)</t>
  </si>
  <si>
    <t>Cook Islands</t>
  </si>
  <si>
    <t>Cuba</t>
  </si>
  <si>
    <t>Djibouti</t>
  </si>
  <si>
    <t>Dominica</t>
  </si>
  <si>
    <t>Dominican Republic</t>
  </si>
  <si>
    <t>Eritrea</t>
  </si>
  <si>
    <t>Ethiopia</t>
  </si>
  <si>
    <t>Fiji</t>
  </si>
  <si>
    <t>Gabon</t>
  </si>
  <si>
    <t>Gambia</t>
  </si>
  <si>
    <t>Ghana</t>
  </si>
  <si>
    <t>Grenada</t>
  </si>
  <si>
    <t>Guinea-Bissau</t>
  </si>
  <si>
    <t>Equatorial Guinea</t>
  </si>
  <si>
    <t>Guyana</t>
  </si>
  <si>
    <t>Haiti</t>
  </si>
  <si>
    <t>Jamaica</t>
  </si>
  <si>
    <t>Kenya</t>
  </si>
  <si>
    <t>Kiribati</t>
  </si>
  <si>
    <t>Lesotho</t>
  </si>
  <si>
    <t>Liberia</t>
  </si>
  <si>
    <t>Madagascar</t>
  </si>
  <si>
    <t>Malawi</t>
  </si>
  <si>
    <t>Mali</t>
  </si>
  <si>
    <t>Marshall Islands</t>
  </si>
  <si>
    <t>Mauritania</t>
  </si>
  <si>
    <t>Mauritius</t>
  </si>
  <si>
    <t>Micronesia</t>
  </si>
  <si>
    <t>Mozambique</t>
  </si>
  <si>
    <t>Namibia</t>
  </si>
  <si>
    <t>Nauru</t>
  </si>
  <si>
    <t>Niger</t>
  </si>
  <si>
    <t>Nigeria</t>
  </si>
  <si>
    <t>Niue</t>
  </si>
  <si>
    <t>Palau</t>
  </si>
  <si>
    <t>Papua New Guinea</t>
  </si>
  <si>
    <t>Rwanda</t>
  </si>
  <si>
    <t>St. Kitts and Nevis</t>
  </si>
  <si>
    <t>St. Lucia</t>
  </si>
  <si>
    <t>St. Vincent and the Grenadines</t>
  </si>
  <si>
    <t>Solomon Islands</t>
  </si>
  <si>
    <t>Samoa</t>
  </si>
  <si>
    <t>Sao Tome and Principe</t>
  </si>
  <si>
    <t>Senegal</t>
  </si>
  <si>
    <t>Seychelles</t>
  </si>
  <si>
    <t>Sierra Leone</t>
  </si>
  <si>
    <t>Somalia</t>
  </si>
  <si>
    <t>Sudan</t>
  </si>
  <si>
    <t>Suriname</t>
  </si>
  <si>
    <t>Swaziland</t>
  </si>
  <si>
    <t>Tanzania</t>
  </si>
  <si>
    <t>East Timor</t>
  </si>
  <si>
    <t>Togo</t>
  </si>
  <si>
    <t>Tonga</t>
  </si>
  <si>
    <t>Trinidad and Tobago</t>
  </si>
  <si>
    <t>Tuvalu</t>
  </si>
  <si>
    <t>Uganda</t>
  </si>
  <si>
    <t>Vanuatu</t>
  </si>
  <si>
    <t>Zambia</t>
  </si>
  <si>
    <t>Zimbabwe</t>
  </si>
  <si>
    <t>Australia</t>
  </si>
  <si>
    <t>Bahrain</t>
  </si>
  <si>
    <t>Brunei</t>
  </si>
  <si>
    <t>Canada</t>
  </si>
  <si>
    <t>Hong Kong</t>
  </si>
  <si>
    <t>Kuwait</t>
  </si>
  <si>
    <t>Macao</t>
  </si>
  <si>
    <t>New Zealand</t>
  </si>
  <si>
    <t>Oman</t>
  </si>
  <si>
    <t>Qatar</t>
  </si>
  <si>
    <t>Saudi Arabia</t>
  </si>
  <si>
    <t>Singapore</t>
  </si>
  <si>
    <t>Taiwan</t>
  </si>
  <si>
    <t>United Arab Emirates</t>
  </si>
  <si>
    <t>United States of America</t>
  </si>
  <si>
    <t>Andorra</t>
  </si>
  <si>
    <t>China</t>
  </si>
  <si>
    <t>Guinea (Republic of)</t>
  </si>
  <si>
    <t>Ivory Cost</t>
  </si>
  <si>
    <t>Korea (DPR)</t>
  </si>
  <si>
    <t>Korea (Republic of)</t>
  </si>
  <si>
    <t>Monaco</t>
  </si>
  <si>
    <t>San Marino</t>
  </si>
  <si>
    <t>Vatican City State</t>
  </si>
  <si>
    <t>EXPENSES</t>
  </si>
  <si>
    <t>Total  costs</t>
  </si>
  <si>
    <t>Total costs</t>
  </si>
  <si>
    <t>INCOME</t>
  </si>
  <si>
    <t>Income (other sources than the EU grant)</t>
  </si>
  <si>
    <t>Total costs transnational project meetings</t>
  </si>
  <si>
    <t>TOTAL INDIRECT COSTS</t>
  </si>
  <si>
    <t>National/regional/local institutions</t>
  </si>
  <si>
    <t>Private donors</t>
  </si>
  <si>
    <t>Other resources</t>
  </si>
  <si>
    <t>Total financial income</t>
  </si>
  <si>
    <t>Descriptions</t>
  </si>
  <si>
    <t>Sending Organisation</t>
  </si>
  <si>
    <t>From home/departure 
City and Country</t>
  </si>
  <si>
    <t xml:space="preserve"> To venue 
City and Country</t>
  </si>
  <si>
    <t xml:space="preserve">Own resources </t>
  </si>
  <si>
    <t>Total costs intellectual outputs and dissemination of project results</t>
  </si>
  <si>
    <t>Indirect costs (Flat rate amount not exceeding 7% of eligible direct costs)</t>
  </si>
  <si>
    <t>Specification : (Please consult the overview of funding rules for special needs support as defined in the Programme Guide)</t>
  </si>
  <si>
    <t>TOTAL COSTS</t>
  </si>
  <si>
    <t xml:space="preserve">EU GRANT  </t>
  </si>
  <si>
    <t xml:space="preserve">EU GRANT </t>
  </si>
  <si>
    <t>EU GRANT</t>
  </si>
  <si>
    <r>
      <rPr>
        <b/>
        <i/>
        <sz val="12"/>
        <color theme="1"/>
        <rFont val="Calibri"/>
        <family val="2"/>
        <scheme val="minor"/>
      </rPr>
      <t>Specification</t>
    </r>
    <r>
      <rPr>
        <i/>
        <sz val="12"/>
        <color theme="1"/>
        <rFont val="Calibri"/>
        <family val="2"/>
        <scheme val="minor"/>
      </rPr>
      <t xml:space="preserve"> </t>
    </r>
    <r>
      <rPr>
        <i/>
        <sz val="10"/>
        <color theme="1"/>
        <rFont val="Calibri"/>
        <family val="2"/>
        <scheme val="minor"/>
      </rPr>
      <t>(please indicate the type of expenditure)</t>
    </r>
  </si>
  <si>
    <t>Organisation</t>
  </si>
  <si>
    <r>
      <rPr>
        <b/>
        <i/>
        <sz val="12"/>
        <color theme="1"/>
        <rFont val="Calibri"/>
        <family val="2"/>
        <scheme val="minor"/>
      </rPr>
      <t>Specification</t>
    </r>
    <r>
      <rPr>
        <i/>
        <sz val="12"/>
        <color theme="1"/>
        <rFont val="Calibri"/>
        <family val="2"/>
        <scheme val="minor"/>
      </rPr>
      <t xml:space="preserve"> </t>
    </r>
    <r>
      <rPr>
        <i/>
        <sz val="10"/>
        <color theme="1"/>
        <rFont val="Calibri"/>
        <family val="2"/>
        <scheme val="minor"/>
      </rPr>
      <t>(please indicate the type of expenditure, the languages concerned, number of pages ...)</t>
    </r>
  </si>
  <si>
    <r>
      <rPr>
        <b/>
        <i/>
        <sz val="12"/>
        <color theme="1"/>
        <rFont val="Calibri"/>
        <family val="2"/>
        <scheme val="minor"/>
      </rPr>
      <t xml:space="preserve">Activity
</t>
    </r>
    <r>
      <rPr>
        <i/>
        <sz val="10"/>
        <color theme="1"/>
        <rFont val="Calibri"/>
        <family val="2"/>
        <scheme val="minor"/>
      </rPr>
      <t>(please indicate the activity concerned)</t>
    </r>
  </si>
  <si>
    <t>BUDGET FOR CAPACITY BUILDING ACTIVITIES</t>
  </si>
  <si>
    <t>Albania</t>
  </si>
  <si>
    <t>Bosnia and Herzegovina</t>
  </si>
  <si>
    <t>Kosovo</t>
  </si>
  <si>
    <t>Montenegro</t>
  </si>
  <si>
    <t>Serbia</t>
  </si>
  <si>
    <t>Switzerland</t>
  </si>
  <si>
    <t>Total distance in km 
(all participants one way)</t>
  </si>
  <si>
    <t>Distance in km per participant 
(one way)</t>
  </si>
  <si>
    <r>
      <rPr>
        <b/>
        <i/>
        <sz val="12"/>
        <color theme="1"/>
        <rFont val="Calibri"/>
        <family val="2"/>
        <scheme val="minor"/>
      </rPr>
      <t>Specification</t>
    </r>
    <r>
      <rPr>
        <i/>
        <sz val="12"/>
        <color theme="1"/>
        <rFont val="Calibri"/>
        <family val="2"/>
        <scheme val="minor"/>
      </rPr>
      <t xml:space="preserve"> 
</t>
    </r>
    <r>
      <rPr>
        <i/>
        <sz val="10"/>
        <color theme="1"/>
        <rFont val="Calibri"/>
        <family val="2"/>
        <scheme val="minor"/>
      </rPr>
      <t>(please indicate the type of expenditure, languages concerned, 
number of interpretors ...)</t>
    </r>
  </si>
  <si>
    <r>
      <rPr>
        <b/>
        <i/>
        <sz val="12"/>
        <color theme="1"/>
        <rFont val="Calibri"/>
        <family val="2"/>
        <scheme val="minor"/>
      </rPr>
      <t xml:space="preserve">Activity 
</t>
    </r>
    <r>
      <rPr>
        <i/>
        <sz val="10"/>
        <color theme="1"/>
        <rFont val="Calibri"/>
        <family val="2"/>
        <scheme val="minor"/>
      </rPr>
      <t>(please indicate the activity concerned)</t>
    </r>
  </si>
  <si>
    <r>
      <rPr>
        <b/>
        <i/>
        <sz val="12"/>
        <color theme="1"/>
        <rFont val="Calibri"/>
        <family val="2"/>
        <scheme val="minor"/>
      </rPr>
      <t>Specification</t>
    </r>
    <r>
      <rPr>
        <i/>
        <sz val="12"/>
        <color theme="1"/>
        <rFont val="Calibri"/>
        <family val="2"/>
        <scheme val="minor"/>
      </rPr>
      <t xml:space="preserve">  
</t>
    </r>
    <r>
      <rPr>
        <i/>
        <sz val="10"/>
        <color theme="1"/>
        <rFont val="Calibri"/>
        <family val="2"/>
        <scheme val="minor"/>
      </rPr>
      <t>(please indicate the number of participants and the duration 
of the stay)</t>
    </r>
  </si>
  <si>
    <r>
      <rPr>
        <b/>
        <i/>
        <sz val="12"/>
        <color theme="1"/>
        <rFont val="Calibri"/>
        <family val="2"/>
        <scheme val="minor"/>
      </rPr>
      <t xml:space="preserve">Activity 
</t>
    </r>
    <r>
      <rPr>
        <i/>
        <sz val="10"/>
        <color theme="1"/>
        <rFont val="Calibri"/>
        <family val="2"/>
        <scheme val="minor"/>
      </rPr>
      <t>(please indicate the activity/ies concerned)</t>
    </r>
  </si>
  <si>
    <r>
      <t xml:space="preserve">Number of participants
</t>
    </r>
    <r>
      <rPr>
        <i/>
        <u/>
        <sz val="12"/>
        <rFont val="Calibri"/>
        <family val="2"/>
        <scheme val="minor"/>
      </rPr>
      <t>(min 4 + 1 per SO)</t>
    </r>
  </si>
  <si>
    <t>Number of participants
(min 4 + 1 per SO)</t>
  </si>
  <si>
    <r>
      <t xml:space="preserve">Number of participants
</t>
    </r>
    <r>
      <rPr>
        <i/>
        <sz val="10"/>
        <rFont val="Calibri"/>
        <family val="2"/>
        <scheme val="minor"/>
      </rPr>
      <t>(participants, trainers, accompanying persons)</t>
    </r>
  </si>
  <si>
    <t>Number of participants</t>
  </si>
  <si>
    <t>TRAVEL COSTS</t>
  </si>
  <si>
    <t>TOTAL COST</t>
  </si>
  <si>
    <t xml:space="preserve">Grant Requested - Capacity Building Activities </t>
  </si>
  <si>
    <t>Total costs linguistics, intercultural, task-related preparation of participants</t>
  </si>
  <si>
    <t>Grant Requested - Mobility Activities</t>
  </si>
  <si>
    <t>Algeria</t>
  </si>
  <si>
    <t>Egypt</t>
  </si>
  <si>
    <t>Israel</t>
  </si>
  <si>
    <t>Jordan</t>
  </si>
  <si>
    <t>Lebanon</t>
  </si>
  <si>
    <t>Libya</t>
  </si>
  <si>
    <t>Morocco</t>
  </si>
  <si>
    <t>Palestine</t>
  </si>
  <si>
    <t>Syria</t>
  </si>
  <si>
    <t>Tunisia</t>
  </si>
  <si>
    <t>EVS (EUR/day</t>
  </si>
  <si>
    <t>Unit cost per day/ volunteer</t>
  </si>
  <si>
    <t>Unit cost per day / volunteer</t>
  </si>
  <si>
    <r>
      <t>Grant Requested -</t>
    </r>
    <r>
      <rPr>
        <b/>
        <i/>
        <sz val="24"/>
        <color rgb="FFFF0000"/>
        <rFont val="Calibri"/>
        <family val="2"/>
        <scheme val="minor"/>
      </rPr>
      <t xml:space="preserve"> TOTAL (MAXIMUM  EUR 150.000)</t>
    </r>
  </si>
  <si>
    <t>Special needs support  - real costs</t>
  </si>
  <si>
    <t>Exceptional costs - real costs</t>
  </si>
  <si>
    <r>
      <t xml:space="preserve">Beneficiary's general administrative costs which can be regarded as chargeable to the project (e.g. electricity bills, costs for premises, Internet bills), </t>
    </r>
    <r>
      <rPr>
        <i/>
        <sz val="12"/>
        <rFont val="Calibri"/>
        <family val="2"/>
        <scheme val="minor"/>
      </rPr>
      <t>(only eligible for time periods during which the applicant does not benefit from an Operating grant from the EU budget)</t>
    </r>
  </si>
  <si>
    <t>GRANT TOTAL FOR VOLUNTEERING ACTIVITIES</t>
  </si>
  <si>
    <t>BUDGET VOLUNTEERING ACTIVITIES</t>
  </si>
  <si>
    <t>INCOME (financial)</t>
  </si>
  <si>
    <t>Japan</t>
  </si>
  <si>
    <t>Local</t>
  </si>
  <si>
    <t>Regional</t>
  </si>
  <si>
    <t>National</t>
  </si>
  <si>
    <t>International</t>
  </si>
  <si>
    <t>2. Information, Communication and Technology (ICT) costs (please note that costs linked to services and goods are eligible only if the provider is different from the participating organisation and will present a detailed and valid invoice at final report stage)</t>
  </si>
  <si>
    <t>Name of the staff member</t>
  </si>
  <si>
    <t>Specification of the tasks related to the project</t>
  </si>
  <si>
    <t>Function in the organisation</t>
  </si>
  <si>
    <t>3.1 Board and lodging including local transport</t>
  </si>
  <si>
    <t>3.2 Visa and insurance costs</t>
  </si>
  <si>
    <t>3.4 Interpretation costs</t>
  </si>
  <si>
    <t xml:space="preserve">4.1 Production </t>
  </si>
  <si>
    <t>4.2 Translation</t>
  </si>
  <si>
    <t xml:space="preserve">4.3 Dissemination and/or information costs </t>
  </si>
  <si>
    <r>
      <rPr>
        <b/>
        <i/>
        <sz val="12"/>
        <color theme="1"/>
        <rFont val="Calibri"/>
        <family val="2"/>
        <scheme val="minor"/>
      </rPr>
      <t>Specification</t>
    </r>
    <r>
      <rPr>
        <i/>
        <sz val="12"/>
        <color theme="1"/>
        <rFont val="Calibri"/>
        <family val="2"/>
        <scheme val="minor"/>
      </rPr>
      <t xml:space="preserve"> (please indicate the type of expenditure)</t>
    </r>
  </si>
  <si>
    <t>Total costs for the financial audit of the project</t>
  </si>
  <si>
    <r>
      <rPr>
        <b/>
        <i/>
        <sz val="12"/>
        <color theme="1"/>
        <rFont val="Calibri"/>
        <family val="2"/>
        <scheme val="minor"/>
      </rPr>
      <t>Specification</t>
    </r>
    <r>
      <rPr>
        <i/>
        <sz val="12"/>
        <color theme="1"/>
        <rFont val="Calibri"/>
        <family val="2"/>
        <scheme val="minor"/>
      </rPr>
      <t xml:space="preserve"> 
</t>
    </r>
    <r>
      <rPr>
        <i/>
        <sz val="10"/>
        <color theme="1"/>
        <rFont val="Calibri"/>
        <family val="2"/>
        <scheme val="minor"/>
      </rPr>
      <t>(please indicate the type of expenditure, number of external experts, number of days ...) (please note that costs linked to external speakers are only eligible for Capacity building Activities and for experts not coming from the participating organisations)</t>
    </r>
  </si>
  <si>
    <t>3.3 Rental of rooms for meetings, conferences, other international events</t>
  </si>
  <si>
    <t>3.5 Costs for external speakers, including board &amp; lodging and travel costs</t>
  </si>
  <si>
    <r>
      <t xml:space="preserve">1. Staff costs (only permanent staff and limited to 20% of eligible direct costs declared under the headings 2 to 7) </t>
    </r>
    <r>
      <rPr>
        <sz val="14"/>
        <color theme="1"/>
        <rFont val="Calibri"/>
        <family val="2"/>
        <scheme val="minor"/>
      </rPr>
      <t>P</t>
    </r>
    <r>
      <rPr>
        <sz val="10"/>
        <color theme="1"/>
        <rFont val="Calibri"/>
        <family val="2"/>
        <scheme val="minor"/>
      </rPr>
      <t>lease note that costs linked to staff are eligible only if  the participating organisation presents the appropriate documentation (detailed and valid payrolls and documents to prove the status of the staff member at final report stage).</t>
    </r>
  </si>
  <si>
    <t>5. Costs related to consultations, workshops, polls of young people at local, regional, national and international level in so far as necessary for achievement of the project objectives</t>
  </si>
  <si>
    <r>
      <t xml:space="preserve">6. Costs related to linguistic, intercultural, task-related preparation of participants </t>
    </r>
    <r>
      <rPr>
        <b/>
        <i/>
        <u/>
        <sz val="12"/>
        <rFont val="Calibri"/>
        <family val="2"/>
        <scheme val="minor"/>
      </rPr>
      <t xml:space="preserve">in mobility activities </t>
    </r>
    <r>
      <rPr>
        <i/>
        <sz val="10"/>
        <rFont val="Calibri"/>
        <family val="2"/>
        <scheme val="minor"/>
      </rPr>
      <t xml:space="preserve">(please note that these costs can only be claimed for youth exchanges, volunteering activities or mobility of youth workers). For volunteering activities: please bear in mind that the volunteering training cycle costs are eligible </t>
    </r>
    <r>
      <rPr>
        <i/>
        <u/>
        <sz val="10"/>
        <rFont val="Calibri"/>
        <family val="2"/>
        <scheme val="minor"/>
      </rPr>
      <t>only</t>
    </r>
    <r>
      <rPr>
        <i/>
        <sz val="10"/>
        <rFont val="Calibri"/>
        <family val="2"/>
        <scheme val="minor"/>
      </rPr>
      <t xml:space="preserve"> for volunteering activities in </t>
    </r>
    <r>
      <rPr>
        <i/>
        <u/>
        <sz val="10"/>
        <rFont val="Calibri"/>
        <family val="2"/>
        <scheme val="minor"/>
      </rPr>
      <t>Partner countries of the regions 5-12</t>
    </r>
    <r>
      <rPr>
        <i/>
        <sz val="10"/>
        <rFont val="Calibri"/>
        <family val="2"/>
        <scheme val="minor"/>
      </rPr>
      <t>. National Agencies  and  SALTO organise the training cycle activities in Programme countries and in Partner countries of the regions 1-4).</t>
    </r>
  </si>
  <si>
    <r>
      <t xml:space="preserve">2. Information, Communication and Technology (ICT) costs </t>
    </r>
    <r>
      <rPr>
        <sz val="10"/>
        <color theme="1"/>
        <rFont val="Calibri"/>
        <family val="2"/>
        <scheme val="minor"/>
      </rPr>
      <t>(please note that costs linked to services and goods are eligible only if the provider is different from the participating organisation(s) and if a detailed and valid invoice is presented at final report stage).</t>
    </r>
  </si>
  <si>
    <r>
      <t xml:space="preserve">3. Costs related to </t>
    </r>
    <r>
      <rPr>
        <b/>
        <i/>
        <u/>
        <sz val="14"/>
        <color theme="1"/>
        <rFont val="Calibri"/>
        <family val="2"/>
        <scheme val="minor"/>
      </rPr>
      <t>Transnational</t>
    </r>
    <r>
      <rPr>
        <b/>
        <i/>
        <sz val="14"/>
        <color theme="1"/>
        <rFont val="Calibri"/>
        <family val="2"/>
        <scheme val="minor"/>
      </rPr>
      <t xml:space="preserve"> project meetings between project partners for implementation and coordination purposes, conferences and large scale youth-events (excluding travel costs).</t>
    </r>
  </si>
  <si>
    <r>
      <t>4. Costs related to Intellectual outputs and dissemination of project results</t>
    </r>
    <r>
      <rPr>
        <b/>
        <i/>
        <sz val="12"/>
        <rFont val="Calibri"/>
        <family val="2"/>
        <scheme val="minor"/>
      </rPr>
      <t xml:space="preserve"> </t>
    </r>
    <r>
      <rPr>
        <sz val="10"/>
        <rFont val="Calibri"/>
        <family val="2"/>
        <scheme val="minor"/>
      </rPr>
      <t>(please note that costs linked to services and goods are eligible only if the provider is different from the participating organisation and will present a detailed and valid invoice at final report stage).</t>
    </r>
  </si>
  <si>
    <t>5. Costs related to consultations, workshops, polls of young people at local, regional, national and international level in so far as necessary for achievement of the project objectives.</t>
  </si>
  <si>
    <r>
      <t xml:space="preserve">7. Costs for the financial audit of the project </t>
    </r>
    <r>
      <rPr>
        <i/>
        <sz val="14"/>
        <color theme="1"/>
        <rFont val="Calibri"/>
        <family val="2"/>
        <scheme val="minor"/>
      </rPr>
      <t xml:space="preserve">(only if the requested </t>
    </r>
    <r>
      <rPr>
        <i/>
        <u/>
        <sz val="14"/>
        <color theme="1"/>
        <rFont val="Calibri"/>
        <family val="2"/>
        <scheme val="minor"/>
      </rPr>
      <t xml:space="preserve">grant based on </t>
    </r>
    <r>
      <rPr>
        <b/>
        <i/>
        <u/>
        <sz val="14"/>
        <color theme="1"/>
        <rFont val="Calibri"/>
        <family val="2"/>
        <scheme val="minor"/>
      </rPr>
      <t>all real costs of the project</t>
    </r>
    <r>
      <rPr>
        <i/>
        <sz val="14"/>
        <color theme="1"/>
        <rFont val="Calibri"/>
        <family val="2"/>
        <scheme val="minor"/>
      </rPr>
      <t xml:space="preserve"> is higher than 60.000 EUR).</t>
    </r>
  </si>
  <si>
    <t>Travel costs for capacity building activities (excluding the mobilty activities).</t>
  </si>
  <si>
    <r>
      <t>Travel costs - scale of unit cost calculation</t>
    </r>
    <r>
      <rPr>
        <sz val="16"/>
        <rFont val="Calibri"/>
        <family val="2"/>
        <scheme val="minor"/>
      </rPr>
      <t xml:space="preserve"> </t>
    </r>
  </si>
  <si>
    <t xml:space="preserve">Organisational Support – scale of unit cost calculation </t>
  </si>
  <si>
    <t>Travel costs - scale of unit cost calculation</t>
  </si>
  <si>
    <t>Organisational Support – scale of unit cost calculation</t>
  </si>
  <si>
    <t>Individuals support – scale of unit cost calculation</t>
  </si>
  <si>
    <t>Organisational Support – scale of unit cost calculation
(max 1100 eur per participant)</t>
  </si>
  <si>
    <t>1. Staff costs (only permanent staff and limited to 20% of eligible direct costs declared under the headings 2 to 7) Please note that costs linked to staff are eligible only if  the participating organisation presents the appropriate documentation (detailed and valid payrolls and documents to prove the status of the staff member at final report stage).</t>
  </si>
  <si>
    <t>3. Costs related to transnational project meetings between project partners for implementation and coordination purposes, conferences and large scale youth-events (excluding travel costs):</t>
  </si>
  <si>
    <t>4. Costs related to intellectual outputs and dissemination of project results (please note that costs linked to services and goods are eligible only if the provider is different from the participating organisation and will present a detailed and valid invoice at final report stage):</t>
  </si>
  <si>
    <r>
      <rPr>
        <b/>
        <i/>
        <sz val="24"/>
        <color theme="0"/>
        <rFont val="Calibri"/>
        <family val="2"/>
        <scheme val="minor"/>
      </rPr>
      <t>Detailed budget for Capacity Building Activities</t>
    </r>
    <r>
      <rPr>
        <b/>
        <i/>
        <sz val="22"/>
        <color theme="0"/>
        <rFont val="Calibri"/>
        <family val="2"/>
        <scheme val="minor"/>
      </rPr>
      <t xml:space="preserve">
</t>
    </r>
    <r>
      <rPr>
        <i/>
        <sz val="22"/>
        <color theme="0"/>
        <rFont val="Calibri"/>
        <family val="2"/>
        <scheme val="minor"/>
      </rPr>
      <t/>
    </r>
  </si>
  <si>
    <r>
      <t xml:space="preserve">Travel costs  of participants, </t>
    </r>
    <r>
      <rPr>
        <b/>
        <i/>
        <u/>
        <sz val="16"/>
        <rFont val="Calibri"/>
        <family val="2"/>
        <scheme val="minor"/>
      </rPr>
      <t>including group leaders</t>
    </r>
    <r>
      <rPr>
        <i/>
        <sz val="16"/>
        <rFont val="Calibri"/>
        <family val="2"/>
        <scheme val="minor"/>
      </rPr>
      <t>, from their place of origin to the venue of the activity. 
The calculation is based on the one-way distance but it covers the costs of the round trip.</t>
    </r>
  </si>
  <si>
    <t>Travel costs  of participants, including accompanying persons, from their place of origin to the venue of the activity.
The calculation is based on the one-way distance but it covers the costs of the round trip.</t>
  </si>
  <si>
    <r>
      <t xml:space="preserve">Travel costs  of </t>
    </r>
    <r>
      <rPr>
        <b/>
        <i/>
        <sz val="16"/>
        <rFont val="Calibri"/>
        <family val="2"/>
        <scheme val="minor"/>
      </rPr>
      <t>participants, including accompanying persons</t>
    </r>
    <r>
      <rPr>
        <i/>
        <sz val="16"/>
        <rFont val="Calibri"/>
        <family val="2"/>
        <scheme val="minor"/>
      </rPr>
      <t>, from their place of origin to the venue of the activity.
The calculation is based on the one-way distance but it covers the costs of the round trip.</t>
    </r>
  </si>
  <si>
    <r>
      <t xml:space="preserve">Travel costs of </t>
    </r>
    <r>
      <rPr>
        <b/>
        <i/>
        <sz val="14"/>
        <rFont val="Calibri"/>
        <family val="2"/>
        <scheme val="minor"/>
      </rPr>
      <t>participants, including accompanying persons and trainers</t>
    </r>
    <r>
      <rPr>
        <i/>
        <sz val="14"/>
        <rFont val="Calibri"/>
        <family val="2"/>
        <scheme val="minor"/>
      </rPr>
      <t>, from their place of origin to the venue of the activity. The calculation is based on the one-way distance but it covers the costs of the round trip.</t>
    </r>
  </si>
  <si>
    <t>Republic of North Macedonia</t>
  </si>
  <si>
    <r>
      <rPr>
        <b/>
        <i/>
        <sz val="24"/>
        <color theme="0"/>
        <rFont val="Calibri"/>
        <family val="2"/>
        <scheme val="minor"/>
      </rPr>
      <t>Detailed budget for Youth Exchanges</t>
    </r>
    <r>
      <rPr>
        <b/>
        <i/>
        <sz val="22"/>
        <color theme="0"/>
        <rFont val="Calibri"/>
        <family val="2"/>
        <scheme val="minor"/>
      </rPr>
      <t xml:space="preserve"> 
</t>
    </r>
    <r>
      <rPr>
        <b/>
        <i/>
        <sz val="12"/>
        <color theme="0"/>
        <rFont val="Calibri"/>
        <family val="2"/>
        <scheme val="minor"/>
      </rPr>
      <t>By filling in the section “Youth Exchanges” applicants acknowledge and accept the "additional eligibility criteria" concerning mobility activities and rules of participation during the project implementation. The eligibility of these activities and related costs will be assessed at Final Report stage. (Funding rules of the Programme Guide 2020)</t>
    </r>
  </si>
  <si>
    <r>
      <t xml:space="preserve">Detailed budget for Volunteering activities 
</t>
    </r>
    <r>
      <rPr>
        <b/>
        <i/>
        <sz val="12"/>
        <color theme="0"/>
        <rFont val="Calibri"/>
        <family val="2"/>
        <scheme val="minor"/>
      </rPr>
      <t>By filling in the section “Volunteering activities” applicants acknowledge and accept the "additional eligibility criteria" concerning mobility activities and rules of participation during the project implementation. The eligibility of these activities and related costs will be assessed at Final Report stage. (Funding rules of the Programme Guide 2020)</t>
    </r>
  </si>
  <si>
    <r>
      <t xml:space="preserve">Detailed budget for Mobility of Youth Workers
</t>
    </r>
    <r>
      <rPr>
        <b/>
        <i/>
        <sz val="12"/>
        <color theme="0"/>
        <rFont val="Calibri"/>
        <family val="2"/>
        <scheme val="minor"/>
      </rPr>
      <t>By filling in the section “Mobility of youth workers”, applicants acknowledge and accept the "additional eligibility criteria" concerning mobility activities and rules of participation during the project implementation. The eligibility of these activities and related costs will be assessed at Final Report stage. (Funding rules of the Programme Guide 2020)</t>
    </r>
  </si>
  <si>
    <t>j</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</si>
</sst>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0&quot; €&quot;"/>
    <numFmt numFmtId="165" formatCode="&quot;€&quot;\ #,##0.00"/>
    <numFmt numFmtId="166" formatCode="[$€-80C]\ #,##0.00"/>
    <numFmt numFmtId="167" formatCode="#,##0.00\ &quot;€&quot;"/>
  </numFmts>
  <fonts count="56" x14ac:knownFonts="1">
    <font>
      <sz val="11"/>
      <color theme="1"/>
      <name val="Calibri"/>
      <family val="2"/>
      <scheme val="minor"/>
    </font>
    <font>
      <sz val="11"/>
      <color theme="1"/>
      <name val="Calibri"/>
      <family val="2"/>
      <scheme val="minor"/>
    </font>
    <font>
      <sz val="11"/>
      <color rgb="FF006100"/>
      <name val="Calibri"/>
      <family val="2"/>
      <scheme val="minor"/>
    </font>
    <font>
      <sz val="12"/>
      <color theme="1"/>
      <name val="Calibri"/>
      <family val="2"/>
      <scheme val="minor"/>
    </font>
    <font>
      <b/>
      <sz val="12"/>
      <color theme="1"/>
      <name val="Calibri"/>
      <family val="2"/>
      <scheme val="minor"/>
    </font>
    <font>
      <b/>
      <i/>
      <sz val="11"/>
      <color theme="1"/>
      <name val="Calibri"/>
      <family val="2"/>
      <scheme val="minor"/>
    </font>
    <font>
      <b/>
      <i/>
      <sz val="12"/>
      <name val="Calibri"/>
      <family val="2"/>
      <scheme val="minor"/>
    </font>
    <font>
      <i/>
      <sz val="12"/>
      <name val="Calibri"/>
      <family val="2"/>
      <scheme val="minor"/>
    </font>
    <font>
      <i/>
      <sz val="11"/>
      <color theme="1"/>
      <name val="Calibri"/>
      <family val="2"/>
      <scheme val="minor"/>
    </font>
    <font>
      <b/>
      <i/>
      <sz val="14"/>
      <color theme="1"/>
      <name val="Calibri"/>
      <family val="2"/>
      <scheme val="minor"/>
    </font>
    <font>
      <b/>
      <i/>
      <sz val="18"/>
      <color rgb="FFFF0000"/>
      <name val="Calibri"/>
      <family val="2"/>
      <scheme val="minor"/>
    </font>
    <font>
      <i/>
      <sz val="11"/>
      <name val="Calibri"/>
      <family val="2"/>
      <scheme val="minor"/>
    </font>
    <font>
      <i/>
      <sz val="11"/>
      <color rgb="FF006100"/>
      <name val="Calibri"/>
      <family val="2"/>
      <scheme val="minor"/>
    </font>
    <font>
      <b/>
      <i/>
      <sz val="12"/>
      <color theme="1"/>
      <name val="Calibri"/>
      <family val="2"/>
      <scheme val="minor"/>
    </font>
    <font>
      <i/>
      <sz val="12"/>
      <color theme="1"/>
      <name val="Calibri"/>
      <family val="2"/>
      <scheme val="minor"/>
    </font>
    <font>
      <i/>
      <sz val="14"/>
      <color theme="1"/>
      <name val="Calibri"/>
      <family val="2"/>
      <scheme val="minor"/>
    </font>
    <font>
      <i/>
      <sz val="13.5"/>
      <color theme="1"/>
      <name val="Calibri"/>
      <family val="2"/>
      <scheme val="minor"/>
    </font>
    <font>
      <b/>
      <i/>
      <sz val="14"/>
      <name val="Calibri"/>
      <family val="2"/>
      <scheme val="minor"/>
    </font>
    <font>
      <i/>
      <sz val="10"/>
      <name val="Calibri"/>
      <family val="2"/>
      <scheme val="minor"/>
    </font>
    <font>
      <b/>
      <i/>
      <sz val="13"/>
      <name val="Calibri"/>
      <family val="2"/>
      <scheme val="minor"/>
    </font>
    <font>
      <b/>
      <sz val="14"/>
      <color theme="1"/>
      <name val="Calibri"/>
      <family val="2"/>
      <scheme val="minor"/>
    </font>
    <font>
      <sz val="14"/>
      <color theme="1"/>
      <name val="Calibri"/>
      <family val="2"/>
      <scheme val="minor"/>
    </font>
    <font>
      <b/>
      <sz val="14"/>
      <name val="Calibri"/>
      <family val="2"/>
      <scheme val="minor"/>
    </font>
    <font>
      <sz val="11"/>
      <color theme="0"/>
      <name val="Calibri"/>
      <family val="2"/>
      <scheme val="minor"/>
    </font>
    <font>
      <b/>
      <i/>
      <sz val="14"/>
      <color rgb="FFFF0000"/>
      <name val="Calibri"/>
      <family val="2"/>
      <scheme val="minor"/>
    </font>
    <font>
      <sz val="8"/>
      <color theme="1"/>
      <name val="Calibri"/>
      <family val="2"/>
      <scheme val="minor"/>
    </font>
    <font>
      <b/>
      <sz val="8"/>
      <color theme="1"/>
      <name val="Calibri"/>
      <family val="2"/>
      <scheme val="minor"/>
    </font>
    <font>
      <b/>
      <i/>
      <sz val="12"/>
      <color rgb="FFFF0000"/>
      <name val="Calibri"/>
      <family val="2"/>
      <scheme val="minor"/>
    </font>
    <font>
      <i/>
      <sz val="10"/>
      <color theme="1"/>
      <name val="Calibri"/>
      <family val="2"/>
      <scheme val="minor"/>
    </font>
    <font>
      <b/>
      <i/>
      <sz val="12"/>
      <color theme="2"/>
      <name val="Calibri"/>
      <family val="2"/>
      <scheme val="minor"/>
    </font>
    <font>
      <i/>
      <u/>
      <sz val="10"/>
      <name val="Calibri"/>
      <family val="2"/>
      <scheme val="minor"/>
    </font>
    <font>
      <b/>
      <i/>
      <u/>
      <sz val="12"/>
      <name val="Calibri"/>
      <family val="2"/>
      <scheme val="minor"/>
    </font>
    <font>
      <i/>
      <u/>
      <sz val="12"/>
      <name val="Calibri"/>
      <family val="2"/>
      <scheme val="minor"/>
    </font>
    <font>
      <b/>
      <i/>
      <sz val="13"/>
      <color theme="0"/>
      <name val="Calibri"/>
      <family val="2"/>
      <scheme val="minor"/>
    </font>
    <font>
      <sz val="10"/>
      <name val="Calibri"/>
      <family val="2"/>
      <scheme val="minor"/>
    </font>
    <font>
      <sz val="10"/>
      <color theme="1"/>
      <name val="Calibri"/>
      <family val="2"/>
      <scheme val="minor"/>
    </font>
    <font>
      <b/>
      <sz val="14"/>
      <color theme="0"/>
      <name val="Calibri"/>
      <family val="2"/>
      <scheme val="minor"/>
    </font>
    <font>
      <b/>
      <i/>
      <sz val="18"/>
      <color theme="0"/>
      <name val="Calibri"/>
      <family val="2"/>
      <scheme val="minor"/>
    </font>
    <font>
      <b/>
      <i/>
      <sz val="22"/>
      <color theme="0"/>
      <name val="Calibri"/>
      <family val="2"/>
      <scheme val="minor"/>
    </font>
    <font>
      <i/>
      <sz val="22"/>
      <color theme="0"/>
      <name val="Calibri"/>
      <family val="2"/>
      <scheme val="minor"/>
    </font>
    <font>
      <b/>
      <i/>
      <sz val="24"/>
      <color theme="0"/>
      <name val="Calibri"/>
      <family val="2"/>
      <scheme val="minor"/>
    </font>
    <font>
      <b/>
      <i/>
      <sz val="24"/>
      <color theme="1"/>
      <name val="Calibri"/>
      <family val="2"/>
      <scheme val="minor"/>
    </font>
    <font>
      <b/>
      <sz val="14"/>
      <color rgb="FFFF0000"/>
      <name val="Calibri"/>
      <family val="2"/>
      <scheme val="minor"/>
    </font>
    <font>
      <b/>
      <i/>
      <sz val="24"/>
      <color rgb="FFFF0000"/>
      <name val="Calibri"/>
      <family val="2"/>
      <scheme val="minor"/>
    </font>
    <font>
      <sz val="11"/>
      <name val="Calibri"/>
      <family val="2"/>
      <scheme val="minor"/>
    </font>
    <font>
      <b/>
      <i/>
      <sz val="16"/>
      <name val="Calibri"/>
      <family val="2"/>
      <scheme val="minor"/>
    </font>
    <font>
      <sz val="16"/>
      <name val="Calibri"/>
      <family val="2"/>
      <scheme val="minor"/>
    </font>
    <font>
      <i/>
      <sz val="16"/>
      <name val="Calibri"/>
      <family val="2"/>
      <scheme val="minor"/>
    </font>
    <font>
      <b/>
      <i/>
      <u/>
      <sz val="16"/>
      <name val="Calibri"/>
      <family val="2"/>
      <scheme val="minor"/>
    </font>
    <font>
      <b/>
      <i/>
      <sz val="16"/>
      <color theme="1"/>
      <name val="Calibri"/>
      <family val="2"/>
      <scheme val="minor"/>
    </font>
    <font>
      <b/>
      <i/>
      <sz val="16"/>
      <color theme="0"/>
      <name val="Calibri"/>
      <family val="2"/>
      <scheme val="minor"/>
    </font>
    <font>
      <b/>
      <i/>
      <u/>
      <sz val="14"/>
      <color theme="1"/>
      <name val="Calibri"/>
      <family val="2"/>
      <scheme val="minor"/>
    </font>
    <font>
      <i/>
      <u/>
      <sz val="14"/>
      <color theme="1"/>
      <name val="Calibri"/>
      <family val="2"/>
      <scheme val="minor"/>
    </font>
    <font>
      <b/>
      <i/>
      <sz val="12"/>
      <color theme="0"/>
      <name val="Calibri"/>
      <family val="2"/>
      <scheme val="minor"/>
    </font>
    <font>
      <i/>
      <sz val="14"/>
      <name val="Calibri"/>
      <family val="2"/>
      <scheme val="minor"/>
    </font>
    <font>
      <i/>
      <sz val="11"/>
      <color rgb="FFFF0000"/>
      <name val="Calibri"/>
      <family val="2"/>
      <scheme val="minor"/>
    </font>
  </fonts>
  <fills count="29">
    <fill>
      <patternFill patternType="none"/>
    </fill>
    <fill>
      <patternFill patternType="gray125"/>
    </fill>
    <fill>
      <patternFill patternType="solid">
        <fgColor rgb="FFC6EFCE"/>
      </patternFill>
    </fill>
    <fill>
      <patternFill patternType="solid">
        <fgColor rgb="FFFFFFCC"/>
      </patternFill>
    </fill>
    <fill>
      <patternFill patternType="solid">
        <fgColor theme="8" tint="0.79998168889431442"/>
        <bgColor indexed="64"/>
      </patternFill>
    </fill>
    <fill>
      <patternFill patternType="solid">
        <fgColor theme="6" tint="0.79998168889431442"/>
        <bgColor indexed="64"/>
      </patternFill>
    </fill>
    <fill>
      <patternFill patternType="solid">
        <fgColor theme="6" tint="0.59999389629810485"/>
        <bgColor indexed="64"/>
      </patternFill>
    </fill>
    <fill>
      <patternFill patternType="solid">
        <fgColor theme="9" tint="0.79998168889431442"/>
        <bgColor indexed="64"/>
      </patternFill>
    </fill>
    <fill>
      <patternFill patternType="solid">
        <fgColor theme="0"/>
        <bgColor indexed="64"/>
      </patternFill>
    </fill>
    <fill>
      <patternFill patternType="solid">
        <fgColor theme="2" tint="-9.9978637043366805E-2"/>
        <bgColor indexed="64"/>
      </patternFill>
    </fill>
    <fill>
      <patternFill patternType="solid">
        <fgColor theme="6" tint="0.39997558519241921"/>
        <bgColor indexed="64"/>
      </patternFill>
    </fill>
    <fill>
      <patternFill patternType="solid">
        <fgColor indexed="65"/>
        <bgColor theme="0"/>
      </patternFill>
    </fill>
    <fill>
      <patternFill patternType="solid">
        <fgColor rgb="FFFFFF00"/>
        <bgColor theme="0"/>
      </patternFill>
    </fill>
    <fill>
      <patternFill patternType="solid">
        <fgColor theme="2"/>
        <bgColor theme="0"/>
      </patternFill>
    </fill>
    <fill>
      <patternFill patternType="solid">
        <fgColor theme="0"/>
        <bgColor theme="0"/>
      </patternFill>
    </fill>
    <fill>
      <patternFill patternType="solid">
        <fgColor theme="8" tint="0.39997558519241921"/>
        <bgColor theme="0"/>
      </patternFill>
    </fill>
    <fill>
      <patternFill patternType="solid">
        <fgColor indexed="9"/>
        <bgColor theme="0"/>
      </patternFill>
    </fill>
    <fill>
      <patternFill patternType="solid">
        <fgColor rgb="FFFFC000"/>
        <bgColor theme="0"/>
      </patternFill>
    </fill>
    <fill>
      <patternFill patternType="solid">
        <fgColor theme="3"/>
        <bgColor theme="0"/>
      </patternFill>
    </fill>
    <fill>
      <patternFill patternType="solid">
        <fgColor theme="3" tint="0.79998168889431442"/>
        <bgColor theme="0"/>
      </patternFill>
    </fill>
    <fill>
      <patternFill patternType="solid">
        <fgColor theme="3" tint="-0.249977111117893"/>
        <bgColor theme="0"/>
      </patternFill>
    </fill>
    <fill>
      <patternFill patternType="solid">
        <fgColor theme="0" tint="-4.9989318521683403E-2"/>
        <bgColor theme="0"/>
      </patternFill>
    </fill>
    <fill>
      <patternFill patternType="solid">
        <fgColor theme="0" tint="-0.14999847407452621"/>
        <bgColor theme="0"/>
      </patternFill>
    </fill>
    <fill>
      <patternFill patternType="solid">
        <fgColor theme="3" tint="-0.499984740745262"/>
        <bgColor theme="0"/>
      </patternFill>
    </fill>
    <fill>
      <patternFill patternType="solid">
        <fgColor rgb="FFFFC000"/>
        <bgColor indexed="64"/>
      </patternFill>
    </fill>
    <fill>
      <patternFill patternType="solid">
        <fgColor rgb="FF0070C0"/>
        <bgColor theme="0"/>
      </patternFill>
    </fill>
    <fill>
      <patternFill patternType="solid">
        <fgColor rgb="FF0070C0"/>
        <bgColor indexed="64"/>
      </patternFill>
    </fill>
    <fill>
      <patternFill patternType="solid">
        <fgColor rgb="FFFFFF00"/>
        <bgColor indexed="64"/>
      </patternFill>
    </fill>
    <fill>
      <patternFill patternType="solid">
        <fgColor theme="0" tint="-0.34998626667073579"/>
        <bgColor theme="0"/>
      </patternFill>
    </fill>
  </fills>
  <borders count="6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rgb="FFB2B2B2"/>
      </left>
      <right style="thin">
        <color rgb="FFB2B2B2"/>
      </right>
      <top style="thin">
        <color rgb="FFB2B2B2"/>
      </top>
      <bottom style="thin">
        <color rgb="FFB2B2B2"/>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bottom/>
      <diagonal/>
    </border>
    <border>
      <left style="medium">
        <color indexed="64"/>
      </left>
      <right style="medium">
        <color indexed="64"/>
      </right>
      <top style="medium">
        <color indexed="64"/>
      </top>
      <bottom/>
      <diagonal/>
    </border>
    <border>
      <left style="thin">
        <color indexed="64"/>
      </left>
      <right/>
      <top style="medium">
        <color indexed="64"/>
      </top>
      <bottom/>
      <diagonal/>
    </border>
    <border>
      <left/>
      <right style="medium">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right style="medium">
        <color indexed="64"/>
      </right>
      <top style="medium">
        <color indexed="64"/>
      </top>
      <bottom style="thin">
        <color indexed="64"/>
      </bottom>
      <diagonal/>
    </border>
    <border>
      <left/>
      <right style="thin">
        <color indexed="64"/>
      </right>
      <top/>
      <bottom style="medium">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right style="medium">
        <color indexed="64"/>
      </right>
      <top/>
      <bottom/>
      <diagonal/>
    </border>
    <border>
      <left style="thin">
        <color indexed="64"/>
      </left>
      <right/>
      <top/>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s>
  <cellStyleXfs count="3">
    <xf numFmtId="0" fontId="0" fillId="0" borderId="0"/>
    <xf numFmtId="0" fontId="2" fillId="2" borderId="0" applyNumberFormat="0" applyBorder="0" applyAlignment="0" applyProtection="0"/>
    <xf numFmtId="0" fontId="1" fillId="3" borderId="41" applyNumberFormat="0" applyFont="0" applyAlignment="0" applyProtection="0"/>
  </cellStyleXfs>
  <cellXfs count="502">
    <xf numFmtId="0" fontId="0" fillId="0" borderId="0" xfId="0"/>
    <xf numFmtId="0" fontId="0" fillId="11" borderId="0" xfId="0" applyFill="1"/>
    <xf numFmtId="0" fontId="6" fillId="11" borderId="0" xfId="0" applyFont="1" applyFill="1" applyBorder="1" applyAlignment="1" applyProtection="1">
      <alignment horizontal="right" vertical="center" wrapText="1"/>
    </xf>
    <xf numFmtId="0" fontId="6" fillId="11" borderId="0" xfId="0" applyFont="1" applyFill="1" applyBorder="1" applyAlignment="1" applyProtection="1">
      <alignment horizontal="center" vertical="center" wrapText="1"/>
    </xf>
    <xf numFmtId="0" fontId="11" fillId="16" borderId="0" xfId="0" applyFont="1" applyFill="1" applyBorder="1" applyAlignment="1" applyProtection="1">
      <alignment vertical="center" wrapText="1"/>
    </xf>
    <xf numFmtId="0" fontId="11" fillId="16" borderId="0" xfId="0" applyFont="1" applyFill="1" applyBorder="1" applyAlignment="1" applyProtection="1">
      <alignment horizontal="center" vertical="center" wrapText="1"/>
    </xf>
    <xf numFmtId="164" fontId="19" fillId="14" borderId="0" xfId="0" applyNumberFormat="1" applyFont="1" applyFill="1" applyBorder="1" applyAlignment="1" applyProtection="1">
      <alignment horizontal="right" vertical="center" wrapText="1"/>
    </xf>
    <xf numFmtId="0" fontId="3" fillId="11" borderId="1" xfId="0" applyFont="1" applyFill="1" applyBorder="1" applyAlignment="1"/>
    <xf numFmtId="165" fontId="0" fillId="11" borderId="0" xfId="0" applyNumberFormat="1" applyFill="1"/>
    <xf numFmtId="10" fontId="4" fillId="14" borderId="0" xfId="0" applyNumberFormat="1" applyFont="1" applyFill="1" applyBorder="1" applyAlignment="1">
      <alignment horizontal="left"/>
    </xf>
    <xf numFmtId="0" fontId="21" fillId="11" borderId="1" xfId="0" applyFont="1" applyFill="1" applyBorder="1"/>
    <xf numFmtId="0" fontId="3" fillId="11" borderId="40" xfId="0" applyFont="1" applyFill="1" applyBorder="1" applyAlignment="1"/>
    <xf numFmtId="0" fontId="4" fillId="14" borderId="44" xfId="0" applyFont="1" applyFill="1" applyBorder="1"/>
    <xf numFmtId="0" fontId="21" fillId="11" borderId="40" xfId="0" applyFont="1" applyFill="1" applyBorder="1"/>
    <xf numFmtId="0" fontId="17" fillId="11" borderId="0" xfId="0" applyFont="1" applyFill="1" applyBorder="1" applyAlignment="1" applyProtection="1">
      <alignment horizontal="right" vertical="center" wrapText="1"/>
    </xf>
    <xf numFmtId="0" fontId="8" fillId="11" borderId="0" xfId="0" applyFont="1" applyFill="1" applyAlignment="1" applyProtection="1">
      <alignment textRotation="90" wrapText="1"/>
    </xf>
    <xf numFmtId="0" fontId="8" fillId="11" borderId="0" xfId="0" applyFont="1" applyFill="1" applyAlignment="1" applyProtection="1">
      <alignment wrapText="1"/>
    </xf>
    <xf numFmtId="0" fontId="8" fillId="11" borderId="0" xfId="0" applyFont="1" applyFill="1" applyAlignment="1" applyProtection="1">
      <alignment horizontal="center" wrapText="1"/>
    </xf>
    <xf numFmtId="0" fontId="11" fillId="12" borderId="0" xfId="0" applyFont="1" applyFill="1" applyAlignment="1" applyProtection="1">
      <alignment wrapText="1"/>
    </xf>
    <xf numFmtId="0" fontId="8" fillId="12" borderId="0" xfId="0" applyFont="1" applyFill="1" applyAlignment="1" applyProtection="1">
      <alignment wrapText="1"/>
    </xf>
    <xf numFmtId="0" fontId="9" fillId="14" borderId="0" xfId="0" applyFont="1" applyFill="1" applyAlignment="1" applyProtection="1">
      <alignment horizontal="left" wrapText="1"/>
    </xf>
    <xf numFmtId="0" fontId="9" fillId="14" borderId="0" xfId="0" applyFont="1" applyFill="1" applyAlignment="1" applyProtection="1">
      <alignment horizontal="center" wrapText="1"/>
    </xf>
    <xf numFmtId="0" fontId="12" fillId="12" borderId="0" xfId="1" applyFont="1" applyFill="1" applyAlignment="1" applyProtection="1">
      <alignment textRotation="90" wrapText="1"/>
    </xf>
    <xf numFmtId="0" fontId="15" fillId="11" borderId="0" xfId="0" applyFont="1" applyFill="1" applyBorder="1" applyAlignment="1" applyProtection="1">
      <alignment horizontal="right" wrapText="1"/>
    </xf>
    <xf numFmtId="165" fontId="16" fillId="11" borderId="0" xfId="0" applyNumberFormat="1" applyFont="1" applyFill="1" applyBorder="1" applyAlignment="1" applyProtection="1">
      <alignment wrapText="1"/>
    </xf>
    <xf numFmtId="165" fontId="8" fillId="11" borderId="0" xfId="0" applyNumberFormat="1" applyFont="1" applyFill="1" applyAlignment="1" applyProtection="1">
      <alignment wrapText="1"/>
    </xf>
    <xf numFmtId="0" fontId="8" fillId="11" borderId="12" xfId="0" applyFont="1" applyFill="1" applyBorder="1" applyAlignment="1" applyProtection="1">
      <alignment wrapText="1"/>
    </xf>
    <xf numFmtId="0" fontId="8" fillId="11" borderId="13" xfId="0" applyFont="1" applyFill="1" applyBorder="1" applyAlignment="1" applyProtection="1">
      <alignment wrapText="1"/>
    </xf>
    <xf numFmtId="0" fontId="8" fillId="11" borderId="13" xfId="0" applyFont="1" applyFill="1" applyBorder="1" applyAlignment="1" applyProtection="1">
      <alignment horizontal="center" wrapText="1"/>
    </xf>
    <xf numFmtId="0" fontId="15" fillId="11" borderId="13" xfId="0" applyFont="1" applyFill="1" applyBorder="1" applyAlignment="1" applyProtection="1">
      <alignment wrapText="1"/>
    </xf>
    <xf numFmtId="165" fontId="15" fillId="11" borderId="16" xfId="0" applyNumberFormat="1" applyFont="1" applyFill="1" applyBorder="1" applyAlignment="1" applyProtection="1">
      <alignment wrapText="1"/>
    </xf>
    <xf numFmtId="165" fontId="14" fillId="11" borderId="0" xfId="0" applyNumberFormat="1" applyFont="1" applyFill="1" applyBorder="1" applyAlignment="1" applyProtection="1">
      <alignment wrapText="1"/>
    </xf>
    <xf numFmtId="0" fontId="11" fillId="15" borderId="0" xfId="0" applyFont="1" applyFill="1" applyAlignment="1" applyProtection="1">
      <alignment wrapText="1"/>
    </xf>
    <xf numFmtId="0" fontId="11" fillId="11" borderId="0" xfId="0" applyFont="1" applyFill="1" applyAlignment="1" applyProtection="1">
      <alignment wrapText="1"/>
    </xf>
    <xf numFmtId="0" fontId="11" fillId="11" borderId="0" xfId="0" applyFont="1" applyFill="1" applyAlignment="1" applyProtection="1">
      <alignment horizontal="center" wrapText="1"/>
    </xf>
    <xf numFmtId="0" fontId="8" fillId="11" borderId="0" xfId="0" applyFont="1" applyFill="1" applyAlignment="1" applyProtection="1">
      <alignment horizontal="centerContinuous" wrapText="1" readingOrder="1"/>
    </xf>
    <xf numFmtId="0" fontId="23" fillId="11" borderId="0" xfId="0" applyFont="1" applyFill="1"/>
    <xf numFmtId="165" fontId="23" fillId="11" borderId="0" xfId="0" applyNumberFormat="1" applyFont="1" applyFill="1"/>
    <xf numFmtId="164" fontId="8" fillId="11" borderId="0" xfId="0" applyNumberFormat="1" applyFont="1" applyFill="1" applyAlignment="1" applyProtection="1">
      <alignment wrapText="1"/>
    </xf>
    <xf numFmtId="164" fontId="14" fillId="11" borderId="18" xfId="0" applyNumberFormat="1" applyFont="1" applyFill="1" applyBorder="1" applyAlignment="1" applyProtection="1">
      <alignment wrapText="1"/>
    </xf>
    <xf numFmtId="164" fontId="8" fillId="11" borderId="22" xfId="0" applyNumberFormat="1" applyFont="1" applyFill="1" applyBorder="1" applyAlignment="1" applyProtection="1">
      <alignment wrapText="1"/>
      <protection locked="0"/>
    </xf>
    <xf numFmtId="164" fontId="8" fillId="11" borderId="23" xfId="0" applyNumberFormat="1" applyFont="1" applyFill="1" applyBorder="1" applyAlignment="1" applyProtection="1">
      <alignment wrapText="1"/>
      <protection locked="0"/>
    </xf>
    <xf numFmtId="164" fontId="8" fillId="11" borderId="21" xfId="0" applyNumberFormat="1" applyFont="1" applyFill="1" applyBorder="1" applyAlignment="1" applyProtection="1">
      <alignment wrapText="1"/>
      <protection locked="0"/>
    </xf>
    <xf numFmtId="164" fontId="14" fillId="11" borderId="25" xfId="0" applyNumberFormat="1" applyFont="1" applyFill="1" applyBorder="1" applyAlignment="1" applyProtection="1">
      <alignment wrapText="1"/>
    </xf>
    <xf numFmtId="164" fontId="16" fillId="11" borderId="18" xfId="0" applyNumberFormat="1" applyFont="1" applyFill="1" applyBorder="1" applyAlignment="1" applyProtection="1">
      <alignment wrapText="1"/>
    </xf>
    <xf numFmtId="164" fontId="14" fillId="14" borderId="18" xfId="0" applyNumberFormat="1" applyFont="1" applyFill="1" applyBorder="1" applyAlignment="1" applyProtection="1">
      <alignment wrapText="1"/>
      <protection locked="0"/>
    </xf>
    <xf numFmtId="164" fontId="15" fillId="11" borderId="18" xfId="0" applyNumberFormat="1" applyFont="1" applyFill="1" applyBorder="1" applyAlignment="1" applyProtection="1">
      <alignment wrapText="1"/>
    </xf>
    <xf numFmtId="164" fontId="21" fillId="11" borderId="22" xfId="0" applyNumberFormat="1" applyFont="1" applyFill="1" applyBorder="1" applyAlignment="1">
      <alignment horizontal="right"/>
    </xf>
    <xf numFmtId="164" fontId="21" fillId="11" borderId="22" xfId="0" applyNumberFormat="1" applyFont="1" applyFill="1" applyBorder="1"/>
    <xf numFmtId="164" fontId="21" fillId="0" borderId="22" xfId="0" applyNumberFormat="1" applyFont="1" applyBorder="1"/>
    <xf numFmtId="0" fontId="25" fillId="0" borderId="0" xfId="0" applyNumberFormat="1" applyFont="1"/>
    <xf numFmtId="2" fontId="25" fillId="0" borderId="0" xfId="0" applyNumberFormat="1" applyFont="1"/>
    <xf numFmtId="2" fontId="26" fillId="4" borderId="1" xfId="0" applyNumberFormat="1" applyFont="1" applyFill="1" applyBorder="1" applyAlignment="1">
      <alignment horizontal="center"/>
    </xf>
    <xf numFmtId="2" fontId="26" fillId="5" borderId="2" xfId="0" applyNumberFormat="1" applyFont="1" applyFill="1" applyBorder="1"/>
    <xf numFmtId="2" fontId="26" fillId="6" borderId="2" xfId="0" applyNumberFormat="1" applyFont="1" applyFill="1" applyBorder="1"/>
    <xf numFmtId="2" fontId="26" fillId="7" borderId="2" xfId="0" applyNumberFormat="1" applyFont="1" applyFill="1" applyBorder="1"/>
    <xf numFmtId="2" fontId="25" fillId="0" borderId="1" xfId="0" applyNumberFormat="1" applyFont="1" applyBorder="1"/>
    <xf numFmtId="0" fontId="27" fillId="13" borderId="28" xfId="2" applyFont="1" applyFill="1" applyBorder="1" applyAlignment="1" applyProtection="1">
      <alignment horizontal="center" wrapText="1"/>
      <protection locked="0"/>
    </xf>
    <xf numFmtId="165" fontId="29" fillId="13" borderId="22" xfId="2" applyNumberFormat="1" applyFont="1" applyFill="1" applyBorder="1" applyAlignment="1" applyProtection="1">
      <alignment horizontal="center" wrapText="1"/>
      <protection locked="0"/>
    </xf>
    <xf numFmtId="0" fontId="0" fillId="11" borderId="0" xfId="0" applyFill="1" applyBorder="1"/>
    <xf numFmtId="0" fontId="27" fillId="14" borderId="9" xfId="2" applyFont="1" applyFill="1" applyBorder="1" applyAlignment="1" applyProtection="1">
      <alignment horizontal="center" wrapText="1"/>
      <protection locked="0"/>
    </xf>
    <xf numFmtId="165" fontId="27" fillId="14" borderId="23" xfId="2" applyNumberFormat="1" applyFont="1" applyFill="1" applyBorder="1" applyAlignment="1" applyProtection="1">
      <alignment horizontal="center" wrapText="1"/>
      <protection locked="0"/>
    </xf>
    <xf numFmtId="0" fontId="25" fillId="0" borderId="1" xfId="0" applyNumberFormat="1" applyFont="1" applyBorder="1"/>
    <xf numFmtId="0" fontId="10" fillId="12" borderId="0" xfId="0" applyFont="1" applyFill="1" applyAlignment="1" applyProtection="1">
      <alignment horizontal="center" textRotation="180" wrapText="1"/>
    </xf>
    <xf numFmtId="0" fontId="15" fillId="11" borderId="13" xfId="0" applyFont="1" applyFill="1" applyBorder="1" applyAlignment="1" applyProtection="1">
      <alignment horizontal="right" wrapText="1"/>
    </xf>
    <xf numFmtId="0" fontId="7" fillId="22" borderId="1" xfId="0" applyFont="1" applyFill="1" applyBorder="1" applyAlignment="1" applyProtection="1">
      <alignment horizontal="center" vertical="center" wrapText="1"/>
    </xf>
    <xf numFmtId="0" fontId="5" fillId="21" borderId="13" xfId="0" applyFont="1" applyFill="1" applyBorder="1" applyAlignment="1" applyProtection="1">
      <alignment wrapText="1"/>
    </xf>
    <xf numFmtId="0" fontId="5" fillId="21" borderId="13" xfId="0" applyFont="1" applyFill="1" applyBorder="1" applyAlignment="1" applyProtection="1">
      <alignment horizontal="center" wrapText="1"/>
    </xf>
    <xf numFmtId="165" fontId="5" fillId="21" borderId="16" xfId="0" applyNumberFormat="1" applyFont="1" applyFill="1" applyBorder="1" applyAlignment="1" applyProtection="1">
      <alignment horizontal="center" wrapText="1"/>
    </xf>
    <xf numFmtId="165" fontId="14" fillId="21" borderId="53" xfId="0" applyNumberFormat="1" applyFont="1" applyFill="1" applyBorder="1" applyAlignment="1" applyProtection="1">
      <alignment horizontal="center" wrapText="1"/>
    </xf>
    <xf numFmtId="0" fontId="0" fillId="0" borderId="0" xfId="0" applyFill="1"/>
    <xf numFmtId="0" fontId="0" fillId="14" borderId="0" xfId="0" applyFill="1"/>
    <xf numFmtId="0" fontId="0" fillId="8" borderId="0" xfId="0" applyFill="1"/>
    <xf numFmtId="0" fontId="3" fillId="11" borderId="40" xfId="0" applyFont="1" applyFill="1" applyBorder="1" applyAlignment="1">
      <alignment horizontal="left" indent="2"/>
    </xf>
    <xf numFmtId="0" fontId="3" fillId="11" borderId="1" xfId="0" applyFont="1" applyFill="1" applyBorder="1" applyAlignment="1">
      <alignment horizontal="left" indent="2"/>
    </xf>
    <xf numFmtId="0" fontId="3" fillId="0" borderId="40" xfId="0" applyFont="1" applyFill="1" applyBorder="1" applyAlignment="1">
      <alignment horizontal="left" indent="2"/>
    </xf>
    <xf numFmtId="0" fontId="3" fillId="0" borderId="1" xfId="0" applyFont="1" applyFill="1" applyBorder="1" applyAlignment="1">
      <alignment horizontal="left" indent="2"/>
    </xf>
    <xf numFmtId="4" fontId="0" fillId="0" borderId="0" xfId="0" applyNumberFormat="1" applyFill="1"/>
    <xf numFmtId="0" fontId="20" fillId="0" borderId="0" xfId="0" applyFont="1" applyFill="1" applyBorder="1" applyAlignment="1"/>
    <xf numFmtId="0" fontId="24" fillId="8" borderId="0" xfId="0" applyFont="1" applyFill="1" applyAlignment="1">
      <alignment horizontal="left"/>
    </xf>
    <xf numFmtId="0" fontId="7" fillId="22" borderId="3" xfId="0" applyFont="1" applyFill="1" applyBorder="1" applyAlignment="1" applyProtection="1">
      <alignment horizontal="center" vertical="center" wrapText="1"/>
    </xf>
    <xf numFmtId="0" fontId="7" fillId="22" borderId="1" xfId="0" applyFont="1" applyFill="1" applyBorder="1" applyAlignment="1" applyProtection="1">
      <alignment horizontal="center" vertical="center" wrapText="1"/>
    </xf>
    <xf numFmtId="164" fontId="22" fillId="8" borderId="22" xfId="0" applyNumberFormat="1" applyFont="1" applyFill="1" applyBorder="1"/>
    <xf numFmtId="0" fontId="20" fillId="14" borderId="0" xfId="0" applyFont="1" applyFill="1" applyBorder="1" applyAlignment="1">
      <alignment horizontal="left" vertical="center" wrapText="1"/>
    </xf>
    <xf numFmtId="164" fontId="20" fillId="14" borderId="0" xfId="0" applyNumberFormat="1" applyFont="1" applyFill="1" applyBorder="1"/>
    <xf numFmtId="165" fontId="23" fillId="11" borderId="0" xfId="0" applyNumberFormat="1" applyFont="1" applyFill="1" applyBorder="1"/>
    <xf numFmtId="165" fontId="23" fillId="14" borderId="0" xfId="0" applyNumberFormat="1" applyFont="1" applyFill="1"/>
    <xf numFmtId="0" fontId="0" fillId="17" borderId="0" xfId="0" applyFill="1"/>
    <xf numFmtId="165" fontId="23" fillId="17" borderId="0" xfId="0" applyNumberFormat="1" applyFont="1" applyFill="1"/>
    <xf numFmtId="0" fontId="20" fillId="14" borderId="0" xfId="0" applyFont="1" applyFill="1" applyBorder="1" applyAlignment="1"/>
    <xf numFmtId="164" fontId="20" fillId="14" borderId="0" xfId="0" applyNumberFormat="1" applyFont="1" applyFill="1" applyBorder="1" applyAlignment="1">
      <alignment horizontal="right"/>
    </xf>
    <xf numFmtId="164" fontId="20" fillId="24" borderId="22" xfId="0" applyNumberFormat="1" applyFont="1" applyFill="1" applyBorder="1"/>
    <xf numFmtId="0" fontId="20" fillId="14" borderId="0" xfId="0" applyFont="1" applyFill="1" applyBorder="1"/>
    <xf numFmtId="164" fontId="20" fillId="14" borderId="23" xfId="0" applyNumberFormat="1" applyFont="1" applyFill="1" applyBorder="1" applyAlignment="1">
      <alignment horizontal="right"/>
    </xf>
    <xf numFmtId="164" fontId="20" fillId="14" borderId="48" xfId="0" applyNumberFormat="1" applyFont="1" applyFill="1" applyBorder="1" applyAlignment="1">
      <alignment horizontal="right"/>
    </xf>
    <xf numFmtId="0" fontId="0" fillId="25" borderId="0" xfId="0" applyFill="1" applyBorder="1"/>
    <xf numFmtId="0" fontId="0" fillId="11" borderId="34" xfId="0" applyFill="1" applyBorder="1"/>
    <xf numFmtId="164" fontId="20" fillId="11" borderId="55" xfId="0" applyNumberFormat="1" applyFont="1" applyFill="1" applyBorder="1"/>
    <xf numFmtId="164" fontId="21" fillId="0" borderId="17" xfId="0" applyNumberFormat="1" applyFont="1" applyBorder="1"/>
    <xf numFmtId="164" fontId="21" fillId="14" borderId="22" xfId="0" applyNumberFormat="1" applyFont="1" applyFill="1" applyBorder="1" applyAlignment="1">
      <alignment horizontal="right"/>
    </xf>
    <xf numFmtId="164" fontId="20" fillId="0" borderId="55" xfId="0" applyNumberFormat="1" applyFont="1" applyBorder="1"/>
    <xf numFmtId="164" fontId="20" fillId="24" borderId="20" xfId="0" applyNumberFormat="1" applyFont="1" applyFill="1" applyBorder="1"/>
    <xf numFmtId="164" fontId="21" fillId="11" borderId="55" xfId="0" applyNumberFormat="1" applyFont="1" applyFill="1" applyBorder="1" applyAlignment="1">
      <alignment horizontal="right"/>
    </xf>
    <xf numFmtId="164" fontId="21" fillId="11" borderId="17" xfId="0" applyNumberFormat="1" applyFont="1" applyFill="1" applyBorder="1" applyAlignment="1">
      <alignment horizontal="right"/>
    </xf>
    <xf numFmtId="0" fontId="7" fillId="13" borderId="5" xfId="0" applyFont="1" applyFill="1" applyBorder="1" applyAlignment="1" applyProtection="1">
      <alignment horizontal="center" vertical="center" wrapText="1"/>
    </xf>
    <xf numFmtId="0" fontId="7" fillId="22" borderId="40" xfId="0" applyFont="1" applyFill="1" applyBorder="1" applyAlignment="1" applyProtection="1">
      <alignment horizontal="center" vertical="center" wrapText="1"/>
    </xf>
    <xf numFmtId="0" fontId="7" fillId="22" borderId="22" xfId="0" applyFont="1" applyFill="1" applyBorder="1" applyAlignment="1" applyProtection="1">
      <alignment horizontal="center" vertical="center" wrapText="1"/>
    </xf>
    <xf numFmtId="9" fontId="4" fillId="21" borderId="55" xfId="0" applyNumberFormat="1" applyFont="1" applyFill="1" applyBorder="1" applyAlignment="1">
      <alignment horizontal="center" vertical="center" wrapText="1"/>
    </xf>
    <xf numFmtId="164" fontId="20" fillId="19" borderId="59" xfId="0" applyNumberFormat="1" applyFont="1" applyFill="1" applyBorder="1" applyAlignment="1">
      <alignment horizontal="right"/>
    </xf>
    <xf numFmtId="164" fontId="20" fillId="19" borderId="20" xfId="0" applyNumberFormat="1" applyFont="1" applyFill="1" applyBorder="1" applyAlignment="1">
      <alignment horizontal="right"/>
    </xf>
    <xf numFmtId="164" fontId="36" fillId="25" borderId="47" xfId="0" applyNumberFormat="1" applyFont="1" applyFill="1" applyBorder="1" applyAlignment="1">
      <alignment horizontal="right"/>
    </xf>
    <xf numFmtId="164" fontId="36" fillId="25" borderId="60" xfId="0" applyNumberFormat="1" applyFont="1" applyFill="1" applyBorder="1" applyAlignment="1">
      <alignment horizontal="right"/>
    </xf>
    <xf numFmtId="164" fontId="19" fillId="0" borderId="16" xfId="0" applyNumberFormat="1" applyFont="1" applyFill="1" applyBorder="1" applyAlignment="1" applyProtection="1">
      <alignment horizontal="right" vertical="center" wrapText="1"/>
    </xf>
    <xf numFmtId="164" fontId="16" fillId="11" borderId="45" xfId="0" applyNumberFormat="1" applyFont="1" applyFill="1" applyBorder="1" applyAlignment="1" applyProtection="1">
      <alignment wrapText="1"/>
    </xf>
    <xf numFmtId="164" fontId="19" fillId="11" borderId="16" xfId="0" applyNumberFormat="1" applyFont="1" applyFill="1" applyBorder="1" applyAlignment="1" applyProtection="1">
      <alignment horizontal="right" vertical="center" wrapText="1"/>
    </xf>
    <xf numFmtId="164" fontId="19" fillId="14" borderId="16" xfId="0" applyNumberFormat="1" applyFont="1" applyFill="1" applyBorder="1" applyAlignment="1" applyProtection="1">
      <alignment horizontal="right" vertical="center" wrapText="1"/>
    </xf>
    <xf numFmtId="164" fontId="20" fillId="14" borderId="60" xfId="0" applyNumberFormat="1" applyFont="1" applyFill="1" applyBorder="1" applyAlignment="1">
      <alignment horizontal="right"/>
    </xf>
    <xf numFmtId="164" fontId="20" fillId="24" borderId="5" xfId="0" applyNumberFormat="1" applyFont="1" applyFill="1" applyBorder="1"/>
    <xf numFmtId="0" fontId="0" fillId="11" borderId="61" xfId="0" applyFill="1" applyBorder="1"/>
    <xf numFmtId="165" fontId="0" fillId="11" borderId="61" xfId="0" applyNumberFormat="1" applyFill="1" applyBorder="1"/>
    <xf numFmtId="165" fontId="0" fillId="25" borderId="61" xfId="0" applyNumberFormat="1" applyFill="1" applyBorder="1"/>
    <xf numFmtId="164" fontId="36" fillId="26" borderId="36" xfId="0" applyNumberFormat="1" applyFont="1" applyFill="1" applyBorder="1"/>
    <xf numFmtId="165" fontId="0" fillId="11" borderId="47" xfId="0" applyNumberFormat="1" applyFill="1" applyBorder="1"/>
    <xf numFmtId="0" fontId="0" fillId="11" borderId="62" xfId="0" applyFill="1" applyBorder="1"/>
    <xf numFmtId="164" fontId="36" fillId="25" borderId="31" xfId="0" applyNumberFormat="1" applyFont="1" applyFill="1" applyBorder="1"/>
    <xf numFmtId="164" fontId="36" fillId="26" borderId="31" xfId="0" applyNumberFormat="1" applyFont="1" applyFill="1" applyBorder="1"/>
    <xf numFmtId="0" fontId="7" fillId="22" borderId="1" xfId="0" applyFont="1" applyFill="1" applyBorder="1" applyAlignment="1" applyProtection="1">
      <alignment horizontal="center" vertical="center" wrapText="1"/>
    </xf>
    <xf numFmtId="164" fontId="19" fillId="0" borderId="18" xfId="0" applyNumberFormat="1" applyFont="1" applyFill="1" applyBorder="1" applyAlignment="1" applyProtection="1">
      <alignment horizontal="right" vertical="center" wrapText="1"/>
    </xf>
    <xf numFmtId="2" fontId="25" fillId="27" borderId="1" xfId="0" applyNumberFormat="1" applyFont="1" applyFill="1" applyBorder="1"/>
    <xf numFmtId="0" fontId="3" fillId="0" borderId="10" xfId="0" applyFont="1" applyFill="1" applyBorder="1" applyAlignment="1">
      <alignment horizontal="left" indent="2"/>
    </xf>
    <xf numFmtId="0" fontId="3" fillId="0" borderId="4" xfId="0" applyFont="1" applyFill="1" applyBorder="1" applyAlignment="1">
      <alignment horizontal="left" indent="2"/>
    </xf>
    <xf numFmtId="164" fontId="41" fillId="24" borderId="1" xfId="0" applyNumberFormat="1" applyFont="1" applyFill="1" applyBorder="1" applyAlignment="1">
      <alignment horizontal="left"/>
    </xf>
    <xf numFmtId="164" fontId="20" fillId="24" borderId="1" xfId="0" applyNumberFormat="1" applyFont="1" applyFill="1" applyBorder="1"/>
    <xf numFmtId="0" fontId="42" fillId="14" borderId="0" xfId="0" applyFont="1" applyFill="1" applyBorder="1"/>
    <xf numFmtId="164" fontId="21" fillId="14" borderId="20" xfId="0" applyNumberFormat="1" applyFont="1" applyFill="1" applyBorder="1" applyAlignment="1">
      <alignment horizontal="right" vertical="top" wrapText="1"/>
    </xf>
    <xf numFmtId="0" fontId="7" fillId="22" borderId="1" xfId="0" applyFont="1" applyFill="1" applyBorder="1" applyAlignment="1" applyProtection="1">
      <alignment horizontal="center" vertical="center" wrapText="1"/>
    </xf>
    <xf numFmtId="0" fontId="4" fillId="14" borderId="1" xfId="0" applyFont="1" applyFill="1" applyBorder="1" applyAlignment="1">
      <alignment horizontal="center" vertical="center"/>
    </xf>
    <xf numFmtId="164" fontId="20" fillId="24" borderId="5" xfId="0" applyNumberFormat="1" applyFont="1" applyFill="1" applyBorder="1" applyAlignment="1">
      <alignment horizontal="center" vertical="top" wrapText="1"/>
    </xf>
    <xf numFmtId="4" fontId="0" fillId="0" borderId="22" xfId="0" applyNumberFormat="1" applyBorder="1" applyAlignment="1" applyProtection="1">
      <alignment horizontal="right"/>
      <protection locked="0"/>
    </xf>
    <xf numFmtId="4" fontId="0" fillId="0" borderId="22" xfId="0" applyNumberFormat="1" applyBorder="1" applyAlignment="1" applyProtection="1">
      <alignment horizontal="right"/>
    </xf>
    <xf numFmtId="0" fontId="15" fillId="11" borderId="14" xfId="0" applyFont="1" applyFill="1" applyBorder="1" applyAlignment="1" applyProtection="1">
      <alignment horizontal="right" wrapText="1"/>
    </xf>
    <xf numFmtId="0" fontId="15" fillId="11" borderId="15" xfId="0" applyFont="1" applyFill="1" applyBorder="1" applyAlignment="1" applyProtection="1">
      <alignment horizontal="right" wrapText="1"/>
    </xf>
    <xf numFmtId="164" fontId="19" fillId="11" borderId="24" xfId="0" applyNumberFormat="1" applyFont="1" applyFill="1" applyBorder="1" applyAlignment="1" applyProtection="1">
      <alignment horizontal="right" vertical="center" wrapText="1"/>
    </xf>
    <xf numFmtId="164" fontId="19" fillId="14" borderId="24" xfId="0" applyNumberFormat="1" applyFont="1" applyFill="1" applyBorder="1" applyAlignment="1" applyProtection="1">
      <alignment horizontal="right" vertical="center" wrapText="1"/>
    </xf>
    <xf numFmtId="164" fontId="19" fillId="11" borderId="18" xfId="0" applyNumberFormat="1" applyFont="1" applyFill="1" applyBorder="1" applyAlignment="1" applyProtection="1">
      <alignment horizontal="right" vertical="center" wrapText="1"/>
    </xf>
    <xf numFmtId="164" fontId="19" fillId="14" borderId="18" xfId="0" applyNumberFormat="1" applyFont="1" applyFill="1" applyBorder="1" applyAlignment="1" applyProtection="1">
      <alignment horizontal="right" vertical="center" wrapText="1"/>
    </xf>
    <xf numFmtId="164" fontId="6" fillId="14" borderId="18" xfId="0" applyNumberFormat="1" applyFont="1" applyFill="1" applyBorder="1" applyAlignment="1" applyProtection="1">
      <alignment horizontal="right" vertical="center" wrapText="1"/>
    </xf>
    <xf numFmtId="164" fontId="6" fillId="14" borderId="25" xfId="0" applyNumberFormat="1" applyFont="1" applyFill="1" applyBorder="1" applyAlignment="1" applyProtection="1">
      <alignment horizontal="right" vertical="center" wrapText="1"/>
    </xf>
    <xf numFmtId="164" fontId="19" fillId="14" borderId="25" xfId="0" applyNumberFormat="1" applyFont="1" applyFill="1" applyBorder="1" applyAlignment="1" applyProtection="1">
      <alignment horizontal="right" vertical="center" wrapText="1"/>
    </xf>
    <xf numFmtId="4" fontId="44" fillId="11" borderId="22" xfId="0" applyNumberFormat="1" applyFont="1" applyFill="1" applyBorder="1" applyAlignment="1" applyProtection="1">
      <alignment horizontal="right" vertical="center" wrapText="1" readingOrder="1"/>
    </xf>
    <xf numFmtId="0" fontId="17" fillId="21" borderId="12" xfId="0" applyFont="1" applyFill="1" applyBorder="1" applyAlignment="1" applyProtection="1">
      <alignment wrapText="1"/>
    </xf>
    <xf numFmtId="164" fontId="14" fillId="11" borderId="21" xfId="0" applyNumberFormat="1" applyFont="1" applyFill="1" applyBorder="1" applyAlignment="1" applyProtection="1">
      <alignment wrapText="1"/>
      <protection locked="0"/>
    </xf>
    <xf numFmtId="164" fontId="14" fillId="11" borderId="22" xfId="0" applyNumberFormat="1" applyFont="1" applyFill="1" applyBorder="1" applyAlignment="1" applyProtection="1">
      <alignment wrapText="1"/>
      <protection locked="0"/>
    </xf>
    <xf numFmtId="164" fontId="14" fillId="11" borderId="55" xfId="0" applyNumberFormat="1" applyFont="1" applyFill="1" applyBorder="1" applyAlignment="1" applyProtection="1">
      <alignment wrapText="1"/>
      <protection locked="0"/>
    </xf>
    <xf numFmtId="0" fontId="50" fillId="14" borderId="33" xfId="0" applyFont="1" applyFill="1" applyBorder="1" applyAlignment="1" applyProtection="1">
      <alignment horizontal="left" wrapText="1"/>
    </xf>
    <xf numFmtId="164" fontId="14" fillId="11" borderId="45" xfId="0" applyNumberFormat="1" applyFont="1" applyFill="1" applyBorder="1" applyAlignment="1" applyProtection="1">
      <alignment wrapText="1"/>
    </xf>
    <xf numFmtId="0" fontId="10" fillId="12" borderId="0" xfId="0" applyFont="1" applyFill="1" applyAlignment="1" applyProtection="1">
      <alignment horizontal="center" textRotation="180" wrapText="1"/>
    </xf>
    <xf numFmtId="164" fontId="14" fillId="11" borderId="18" xfId="0" applyNumberFormat="1" applyFont="1" applyFill="1" applyBorder="1" applyAlignment="1" applyProtection="1">
      <alignment horizontal="right" wrapText="1"/>
    </xf>
    <xf numFmtId="0" fontId="13" fillId="19" borderId="4" xfId="0" applyFont="1" applyFill="1" applyBorder="1" applyAlignment="1" applyProtection="1">
      <alignment vertical="center" wrapText="1"/>
    </xf>
    <xf numFmtId="164" fontId="8" fillId="11" borderId="21" xfId="0" applyNumberFormat="1" applyFont="1" applyFill="1" applyBorder="1" applyAlignment="1" applyProtection="1">
      <alignment horizontal="right" wrapText="1"/>
      <protection locked="0"/>
    </xf>
    <xf numFmtId="164" fontId="8" fillId="11" borderId="22" xfId="0" applyNumberFormat="1" applyFont="1" applyFill="1" applyBorder="1" applyAlignment="1" applyProtection="1">
      <alignment horizontal="right" wrapText="1"/>
      <protection locked="0"/>
    </xf>
    <xf numFmtId="164" fontId="8" fillId="11" borderId="23" xfId="0" applyNumberFormat="1" applyFont="1" applyFill="1" applyBorder="1" applyAlignment="1" applyProtection="1">
      <alignment horizontal="right" wrapText="1"/>
      <protection locked="0"/>
    </xf>
    <xf numFmtId="164" fontId="8" fillId="11" borderId="17" xfId="0" applyNumberFormat="1" applyFont="1" applyFill="1" applyBorder="1" applyAlignment="1" applyProtection="1">
      <alignment horizontal="right" wrapText="1"/>
      <protection locked="0"/>
    </xf>
    <xf numFmtId="164" fontId="8" fillId="11" borderId="48" xfId="0" applyNumberFormat="1" applyFont="1" applyFill="1" applyBorder="1" applyAlignment="1" applyProtection="1">
      <alignment horizontal="right" wrapText="1"/>
      <protection locked="0"/>
    </xf>
    <xf numFmtId="49" fontId="11" fillId="0" borderId="1" xfId="0" applyNumberFormat="1" applyFont="1" applyFill="1" applyBorder="1" applyAlignment="1" applyProtection="1">
      <alignment horizontal="left" wrapText="1" readingOrder="1"/>
      <protection locked="0"/>
    </xf>
    <xf numFmtId="3" fontId="11" fillId="0" borderId="5" xfId="0" applyNumberFormat="1" applyFont="1" applyFill="1" applyBorder="1" applyAlignment="1" applyProtection="1">
      <alignment horizontal="left" wrapText="1" readingOrder="1"/>
      <protection locked="0"/>
    </xf>
    <xf numFmtId="0" fontId="11" fillId="0" borderId="1" xfId="0" applyFont="1" applyFill="1" applyBorder="1" applyAlignment="1" applyProtection="1">
      <alignment horizontal="left" wrapText="1" readingOrder="1"/>
      <protection locked="0"/>
    </xf>
    <xf numFmtId="49" fontId="11" fillId="0" borderId="2" xfId="0" applyNumberFormat="1" applyFont="1" applyFill="1" applyBorder="1" applyAlignment="1" applyProtection="1">
      <alignment horizontal="left" wrapText="1" readingOrder="1"/>
      <protection locked="0"/>
    </xf>
    <xf numFmtId="3" fontId="11" fillId="0" borderId="32" xfId="0" applyNumberFormat="1" applyFont="1" applyFill="1" applyBorder="1" applyAlignment="1" applyProtection="1">
      <alignment horizontal="left" wrapText="1" readingOrder="1"/>
      <protection locked="0"/>
    </xf>
    <xf numFmtId="0" fontId="11" fillId="0" borderId="2" xfId="0" applyFont="1" applyFill="1" applyBorder="1" applyAlignment="1" applyProtection="1">
      <alignment horizontal="left" wrapText="1" readingOrder="1"/>
      <protection locked="0"/>
    </xf>
    <xf numFmtId="0" fontId="8" fillId="11" borderId="1" xfId="0" applyFont="1" applyFill="1" applyBorder="1" applyAlignment="1" applyProtection="1">
      <alignment horizontal="left" wrapText="1"/>
      <protection locked="0"/>
    </xf>
    <xf numFmtId="0" fontId="8" fillId="11" borderId="2" xfId="0" applyFont="1" applyFill="1" applyBorder="1" applyAlignment="1" applyProtection="1">
      <alignment horizontal="left" wrapText="1"/>
      <protection locked="0"/>
    </xf>
    <xf numFmtId="0" fontId="8" fillId="11" borderId="1" xfId="0" applyFont="1" applyFill="1" applyBorder="1" applyAlignment="1" applyProtection="1">
      <alignment horizontal="right" wrapText="1"/>
      <protection locked="0"/>
    </xf>
    <xf numFmtId="0" fontId="11" fillId="0" borderId="1" xfId="0" applyFont="1" applyFill="1" applyBorder="1" applyAlignment="1" applyProtection="1">
      <alignment horizontal="right" wrapText="1" readingOrder="1"/>
      <protection locked="0"/>
    </xf>
    <xf numFmtId="0" fontId="11" fillId="0" borderId="1" xfId="0" applyFont="1" applyFill="1" applyBorder="1" applyAlignment="1" applyProtection="1">
      <alignment horizontal="right" wrapText="1" readingOrder="1"/>
    </xf>
    <xf numFmtId="0" fontId="11" fillId="0" borderId="2" xfId="0" applyFont="1" applyFill="1" applyBorder="1" applyAlignment="1" applyProtection="1">
      <alignment horizontal="right" wrapText="1" readingOrder="1"/>
      <protection locked="0"/>
    </xf>
    <xf numFmtId="0" fontId="11" fillId="11" borderId="1" xfId="0" applyFont="1" applyFill="1" applyBorder="1" applyAlignment="1" applyProtection="1">
      <alignment horizontal="right" wrapText="1" readingOrder="1"/>
      <protection locked="0"/>
    </xf>
    <xf numFmtId="164" fontId="11" fillId="11" borderId="1" xfId="0" applyNumberFormat="1" applyFont="1" applyFill="1" applyBorder="1" applyAlignment="1" applyProtection="1">
      <alignment horizontal="right" vertical="center" wrapText="1" readingOrder="1"/>
    </xf>
    <xf numFmtId="0" fontId="11" fillId="11" borderId="2" xfId="0" applyFont="1" applyFill="1" applyBorder="1" applyAlignment="1" applyProtection="1">
      <alignment horizontal="right" wrapText="1" readingOrder="1"/>
      <protection locked="0"/>
    </xf>
    <xf numFmtId="4" fontId="44" fillId="11" borderId="22" xfId="0" applyNumberFormat="1" applyFont="1" applyFill="1" applyBorder="1" applyAlignment="1" applyProtection="1">
      <alignment horizontal="right" wrapText="1" readingOrder="1"/>
      <protection locked="0"/>
    </xf>
    <xf numFmtId="164" fontId="44" fillId="11" borderId="55" xfId="0" applyNumberFormat="1" applyFont="1" applyFill="1" applyBorder="1" applyAlignment="1" applyProtection="1">
      <alignment horizontal="right" wrapText="1" readingOrder="1"/>
      <protection locked="0"/>
    </xf>
    <xf numFmtId="4" fontId="44" fillId="11" borderId="1" xfId="0" applyNumberFormat="1" applyFont="1" applyFill="1" applyBorder="1" applyAlignment="1" applyProtection="1">
      <alignment horizontal="right" wrapText="1" readingOrder="1"/>
    </xf>
    <xf numFmtId="0" fontId="11" fillId="11" borderId="2" xfId="0" applyFont="1" applyFill="1" applyBorder="1" applyAlignment="1" applyProtection="1">
      <alignment horizontal="right" wrapText="1" readingOrder="1"/>
    </xf>
    <xf numFmtId="164" fontId="11" fillId="11" borderId="1" xfId="0" applyNumberFormat="1" applyFont="1" applyFill="1" applyBorder="1" applyAlignment="1" applyProtection="1">
      <alignment horizontal="right" wrapText="1" readingOrder="1"/>
    </xf>
    <xf numFmtId="0" fontId="11" fillId="0" borderId="2" xfId="0" applyFont="1" applyFill="1" applyBorder="1" applyAlignment="1" applyProtection="1">
      <alignment horizontal="right" wrapText="1" readingOrder="1"/>
    </xf>
    <xf numFmtId="0" fontId="11" fillId="11" borderId="1" xfId="0" applyFont="1" applyFill="1" applyBorder="1" applyAlignment="1" applyProtection="1">
      <alignment horizontal="left" wrapText="1" readingOrder="1"/>
      <protection locked="0"/>
    </xf>
    <xf numFmtId="0" fontId="11" fillId="11" borderId="2" xfId="0" applyFont="1" applyFill="1" applyBorder="1" applyAlignment="1" applyProtection="1">
      <alignment horizontal="left" wrapText="1" readingOrder="1"/>
      <protection locked="0"/>
    </xf>
    <xf numFmtId="49" fontId="11" fillId="11" borderId="1" xfId="0" applyNumberFormat="1" applyFont="1" applyFill="1" applyBorder="1" applyAlignment="1" applyProtection="1">
      <alignment horizontal="left" wrapText="1" readingOrder="1"/>
      <protection locked="0"/>
    </xf>
    <xf numFmtId="3" fontId="11" fillId="11" borderId="1" xfId="0" applyNumberFormat="1" applyFont="1" applyFill="1" applyBorder="1" applyAlignment="1" applyProtection="1">
      <alignment horizontal="left" wrapText="1" readingOrder="1"/>
      <protection locked="0"/>
    </xf>
    <xf numFmtId="3" fontId="11" fillId="11" borderId="2" xfId="0" applyNumberFormat="1" applyFont="1" applyFill="1" applyBorder="1" applyAlignment="1" applyProtection="1">
      <alignment horizontal="left" wrapText="1" readingOrder="1"/>
      <protection locked="0"/>
    </xf>
    <xf numFmtId="0" fontId="11" fillId="11" borderId="1" xfId="0" applyFont="1" applyFill="1" applyBorder="1" applyAlignment="1" applyProtection="1">
      <alignment horizontal="right" wrapText="1" readingOrder="1"/>
    </xf>
    <xf numFmtId="4" fontId="44" fillId="11" borderId="22" xfId="0" applyNumberFormat="1" applyFont="1" applyFill="1" applyBorder="1" applyAlignment="1" applyProtection="1">
      <alignment horizontal="right" wrapText="1" readingOrder="1"/>
    </xf>
    <xf numFmtId="0" fontId="14" fillId="21" borderId="11" xfId="0" applyFont="1" applyFill="1" applyBorder="1" applyAlignment="1" applyProtection="1">
      <alignment horizontal="center" vertical="center" wrapText="1"/>
    </xf>
    <xf numFmtId="165" fontId="13" fillId="21" borderId="19" xfId="0" applyNumberFormat="1" applyFont="1" applyFill="1" applyBorder="1" applyAlignment="1" applyProtection="1">
      <alignment horizontal="center" vertical="center" wrapText="1"/>
    </xf>
    <xf numFmtId="0" fontId="14" fillId="22" borderId="52" xfId="0" applyFont="1" applyFill="1" applyBorder="1" applyAlignment="1" applyProtection="1">
      <alignment horizontal="center" vertical="center" wrapText="1"/>
    </xf>
    <xf numFmtId="165" fontId="13" fillId="22" borderId="53" xfId="0" applyNumberFormat="1" applyFont="1" applyFill="1" applyBorder="1" applyAlignment="1" applyProtection="1">
      <alignment horizontal="center" vertical="center" wrapText="1"/>
    </xf>
    <xf numFmtId="165" fontId="8" fillId="14" borderId="1" xfId="0" applyNumberFormat="1" applyFont="1" applyFill="1" applyBorder="1" applyAlignment="1" applyProtection="1">
      <alignment horizontal="right" wrapText="1"/>
      <protection locked="0"/>
    </xf>
    <xf numFmtId="165" fontId="14" fillId="14" borderId="22" xfId="0" applyNumberFormat="1" applyFont="1" applyFill="1" applyBorder="1" applyAlignment="1" applyProtection="1">
      <alignment horizontal="right" wrapText="1"/>
      <protection locked="0"/>
    </xf>
    <xf numFmtId="165" fontId="14" fillId="14" borderId="23" xfId="0" applyNumberFormat="1" applyFont="1" applyFill="1" applyBorder="1" applyAlignment="1" applyProtection="1">
      <alignment horizontal="right" wrapText="1"/>
      <protection locked="0"/>
    </xf>
    <xf numFmtId="165" fontId="8" fillId="14" borderId="1" xfId="0" applyNumberFormat="1" applyFont="1" applyFill="1" applyBorder="1" applyAlignment="1" applyProtection="1">
      <alignment horizontal="right" vertical="center" wrapText="1"/>
      <protection locked="0"/>
    </xf>
    <xf numFmtId="164" fontId="8" fillId="11" borderId="17" xfId="0" applyNumberFormat="1" applyFont="1" applyFill="1" applyBorder="1" applyAlignment="1" applyProtection="1">
      <alignment horizontal="right" vertical="center" wrapText="1"/>
      <protection locked="0"/>
    </xf>
    <xf numFmtId="0" fontId="13" fillId="21" borderId="12" xfId="0" applyFont="1" applyFill="1" applyBorder="1" applyAlignment="1" applyProtection="1">
      <alignment horizontal="center" vertical="center" wrapText="1"/>
    </xf>
    <xf numFmtId="0" fontId="11" fillId="11" borderId="1" xfId="0" applyFont="1" applyFill="1" applyBorder="1" applyAlignment="1" applyProtection="1">
      <alignment horizontal="center" wrapText="1" readingOrder="1"/>
      <protection locked="0"/>
    </xf>
    <xf numFmtId="0" fontId="0" fillId="0" borderId="10" xfId="0" applyBorder="1" applyAlignment="1" applyProtection="1">
      <alignment horizontal="center" wrapText="1" readingOrder="1"/>
      <protection locked="0"/>
    </xf>
    <xf numFmtId="0" fontId="0" fillId="0" borderId="40" xfId="0" applyBorder="1" applyAlignment="1" applyProtection="1">
      <alignment horizontal="center" readingOrder="1"/>
      <protection locked="0"/>
    </xf>
    <xf numFmtId="0" fontId="0" fillId="0" borderId="10" xfId="0" applyBorder="1" applyAlignment="1" applyProtection="1">
      <alignment horizontal="center" readingOrder="1"/>
      <protection locked="0"/>
    </xf>
    <xf numFmtId="0" fontId="13" fillId="21" borderId="11" xfId="0" applyFont="1" applyFill="1" applyBorder="1" applyAlignment="1" applyProtection="1">
      <alignment horizontal="center" vertical="center" wrapText="1"/>
    </xf>
    <xf numFmtId="165" fontId="8" fillId="14" borderId="58" xfId="0" applyNumberFormat="1" applyFont="1" applyFill="1" applyBorder="1" applyAlignment="1" applyProtection="1">
      <alignment horizontal="right" wrapText="1"/>
    </xf>
    <xf numFmtId="165" fontId="8" fillId="14" borderId="8" xfId="0" applyNumberFormat="1" applyFont="1" applyFill="1" applyBorder="1" applyAlignment="1" applyProtection="1">
      <alignment horizontal="right" vertical="center" wrapText="1"/>
      <protection locked="0"/>
    </xf>
    <xf numFmtId="165" fontId="8" fillId="14" borderId="9" xfId="0" applyNumberFormat="1" applyFont="1" applyFill="1" applyBorder="1" applyAlignment="1" applyProtection="1">
      <alignment horizontal="right" wrapText="1"/>
      <protection locked="0"/>
    </xf>
    <xf numFmtId="0" fontId="14" fillId="22" borderId="11" xfId="0" applyFont="1" applyFill="1" applyBorder="1" applyAlignment="1" applyProtection="1">
      <alignment horizontal="center" vertical="center" wrapText="1"/>
    </xf>
    <xf numFmtId="165" fontId="13" fillId="22" borderId="19" xfId="0" applyNumberFormat="1" applyFont="1" applyFill="1" applyBorder="1" applyAlignment="1" applyProtection="1">
      <alignment horizontal="center" vertical="center" wrapText="1"/>
    </xf>
    <xf numFmtId="164" fontId="8" fillId="11" borderId="66" xfId="0" applyNumberFormat="1" applyFont="1" applyFill="1" applyBorder="1" applyAlignment="1" applyProtection="1">
      <alignment horizontal="right" wrapText="1"/>
      <protection locked="0"/>
    </xf>
    <xf numFmtId="0" fontId="7" fillId="22" borderId="64" xfId="0" applyFont="1" applyFill="1" applyBorder="1" applyAlignment="1" applyProtection="1">
      <alignment horizontal="center" vertical="center" wrapText="1"/>
    </xf>
    <xf numFmtId="0" fontId="7" fillId="22" borderId="11" xfId="0" applyFont="1" applyFill="1" applyBorder="1" applyAlignment="1" applyProtection="1">
      <alignment horizontal="center" vertical="center" wrapText="1"/>
    </xf>
    <xf numFmtId="0" fontId="7" fillId="22" borderId="19" xfId="0" applyFont="1" applyFill="1" applyBorder="1" applyAlignment="1" applyProtection="1">
      <alignment horizontal="center" vertical="center" wrapText="1"/>
    </xf>
    <xf numFmtId="0" fontId="7" fillId="0" borderId="67" xfId="0" applyFont="1" applyFill="1" applyBorder="1" applyAlignment="1" applyProtection="1">
      <alignment horizontal="center" wrapText="1" readingOrder="1"/>
      <protection locked="0"/>
    </xf>
    <xf numFmtId="49" fontId="7" fillId="0" borderId="7" xfId="0" applyNumberFormat="1" applyFont="1" applyFill="1" applyBorder="1" applyAlignment="1" applyProtection="1">
      <alignment horizontal="left" wrapText="1" readingOrder="1"/>
      <protection locked="0"/>
    </xf>
    <xf numFmtId="3" fontId="7" fillId="0" borderId="43" xfId="0" applyNumberFormat="1" applyFont="1" applyFill="1" applyBorder="1" applyAlignment="1" applyProtection="1">
      <alignment horizontal="left" wrapText="1" readingOrder="1"/>
      <protection locked="0"/>
    </xf>
    <xf numFmtId="0" fontId="7" fillId="0" borderId="7" xfId="0" applyFont="1" applyFill="1" applyBorder="1" applyAlignment="1" applyProtection="1">
      <alignment horizontal="left" wrapText="1" readingOrder="1"/>
      <protection locked="0"/>
    </xf>
    <xf numFmtId="0" fontId="7" fillId="0" borderId="7" xfId="0" applyFont="1" applyFill="1" applyBorder="1" applyAlignment="1" applyProtection="1">
      <alignment horizontal="right" wrapText="1" readingOrder="1"/>
      <protection locked="0"/>
    </xf>
    <xf numFmtId="0" fontId="7" fillId="0" borderId="7" xfId="0" applyFont="1" applyFill="1" applyBorder="1" applyAlignment="1" applyProtection="1">
      <alignment horizontal="right" wrapText="1" readingOrder="1"/>
    </xf>
    <xf numFmtId="0" fontId="7" fillId="0" borderId="40" xfId="0" applyFont="1" applyFill="1" applyBorder="1" applyAlignment="1" applyProtection="1">
      <alignment horizontal="center" wrapText="1" readingOrder="1"/>
      <protection locked="0"/>
    </xf>
    <xf numFmtId="49" fontId="7" fillId="0" borderId="1" xfId="0" applyNumberFormat="1" applyFont="1" applyFill="1" applyBorder="1" applyAlignment="1" applyProtection="1">
      <alignment horizontal="left" wrapText="1" readingOrder="1"/>
      <protection locked="0"/>
    </xf>
    <xf numFmtId="3" fontId="7" fillId="0" borderId="5" xfId="0" applyNumberFormat="1" applyFont="1" applyFill="1" applyBorder="1" applyAlignment="1" applyProtection="1">
      <alignment horizontal="left" wrapText="1" readingOrder="1"/>
      <protection locked="0"/>
    </xf>
    <xf numFmtId="0" fontId="7" fillId="0" borderId="1" xfId="0" applyFont="1" applyFill="1" applyBorder="1" applyAlignment="1" applyProtection="1">
      <alignment horizontal="left" wrapText="1" readingOrder="1"/>
      <protection locked="0"/>
    </xf>
    <xf numFmtId="0" fontId="7" fillId="0" borderId="1" xfId="0" applyFont="1" applyFill="1" applyBorder="1" applyAlignment="1" applyProtection="1">
      <alignment horizontal="right" wrapText="1" readingOrder="1"/>
      <protection locked="0"/>
    </xf>
    <xf numFmtId="0" fontId="7" fillId="0" borderId="1" xfId="0" applyFont="1" applyFill="1" applyBorder="1" applyAlignment="1" applyProtection="1">
      <alignment horizontal="right" wrapText="1" readingOrder="1"/>
    </xf>
    <xf numFmtId="49" fontId="7" fillId="0" borderId="2" xfId="0" applyNumberFormat="1" applyFont="1" applyFill="1" applyBorder="1" applyAlignment="1" applyProtection="1">
      <alignment horizontal="left" wrapText="1" readingOrder="1"/>
      <protection locked="0"/>
    </xf>
    <xf numFmtId="3" fontId="7" fillId="0" borderId="32" xfId="0" applyNumberFormat="1" applyFont="1" applyFill="1" applyBorder="1" applyAlignment="1" applyProtection="1">
      <alignment horizontal="left" wrapText="1" readingOrder="1"/>
      <protection locked="0"/>
    </xf>
    <xf numFmtId="0" fontId="7" fillId="0" borderId="2" xfId="0" applyFont="1" applyFill="1" applyBorder="1" applyAlignment="1" applyProtection="1">
      <alignment horizontal="left" wrapText="1" readingOrder="1"/>
      <protection locked="0"/>
    </xf>
    <xf numFmtId="0" fontId="7" fillId="0" borderId="2" xfId="0" applyFont="1" applyFill="1" applyBorder="1" applyAlignment="1" applyProtection="1">
      <alignment horizontal="right" wrapText="1" readingOrder="1"/>
      <protection locked="0"/>
    </xf>
    <xf numFmtId="166" fontId="14" fillId="0" borderId="7" xfId="0" applyNumberFormat="1" applyFont="1" applyBorder="1" applyAlignment="1">
      <alignment horizontal="right"/>
    </xf>
    <xf numFmtId="166" fontId="14" fillId="0" borderId="1" xfId="0" applyNumberFormat="1" applyFont="1" applyBorder="1" applyAlignment="1">
      <alignment horizontal="right"/>
    </xf>
    <xf numFmtId="0" fontId="55" fillId="28" borderId="0" xfId="0" applyFont="1" applyFill="1" applyAlignment="1" applyProtection="1">
      <alignment wrapText="1"/>
    </xf>
    <xf numFmtId="165" fontId="55" fillId="28" borderId="0" xfId="0" applyNumberFormat="1" applyFont="1" applyFill="1" applyAlignment="1" applyProtection="1">
      <alignment wrapText="1"/>
    </xf>
    <xf numFmtId="0" fontId="55" fillId="11" borderId="0" xfId="0" applyFont="1" applyFill="1" applyAlignment="1" applyProtection="1">
      <alignment wrapText="1"/>
    </xf>
    <xf numFmtId="167" fontId="55" fillId="28" borderId="0" xfId="0" applyNumberFormat="1" applyFont="1" applyFill="1" applyAlignment="1" applyProtection="1">
      <alignment wrapText="1"/>
    </xf>
    <xf numFmtId="0" fontId="8" fillId="11" borderId="1" xfId="0" applyFont="1" applyFill="1" applyBorder="1" applyAlignment="1" applyProtection="1">
      <alignment horizontal="left" wrapText="1" readingOrder="1"/>
      <protection locked="0"/>
    </xf>
    <xf numFmtId="0" fontId="8" fillId="11" borderId="2" xfId="0" applyFont="1" applyFill="1" applyBorder="1" applyAlignment="1" applyProtection="1">
      <alignment horizontal="left" wrapText="1" readingOrder="1"/>
      <protection locked="0"/>
    </xf>
    <xf numFmtId="0" fontId="8" fillId="11" borderId="7" xfId="0" applyFont="1" applyFill="1" applyBorder="1" applyAlignment="1" applyProtection="1">
      <alignment horizontal="left" wrapText="1" readingOrder="1"/>
      <protection locked="0"/>
    </xf>
    <xf numFmtId="0" fontId="8" fillId="11" borderId="9" xfId="0" applyFont="1" applyFill="1" applyBorder="1" applyAlignment="1" applyProtection="1">
      <alignment horizontal="left" wrapText="1" readingOrder="1"/>
      <protection locked="0"/>
    </xf>
    <xf numFmtId="0" fontId="8" fillId="11" borderId="8" xfId="0" applyFont="1" applyFill="1" applyBorder="1" applyAlignment="1" applyProtection="1">
      <alignment horizontal="left" wrapText="1" readingOrder="1"/>
      <protection locked="0"/>
    </xf>
    <xf numFmtId="0" fontId="13" fillId="14" borderId="1" xfId="0" applyFont="1" applyFill="1" applyBorder="1" applyAlignment="1" applyProtection="1">
      <alignment horizontal="left" wrapText="1"/>
      <protection locked="0"/>
    </xf>
    <xf numFmtId="0" fontId="13" fillId="14" borderId="9" xfId="0" applyFont="1" applyFill="1" applyBorder="1" applyAlignment="1" applyProtection="1">
      <alignment horizontal="left" wrapText="1"/>
      <protection locked="0"/>
    </xf>
    <xf numFmtId="0" fontId="14" fillId="14" borderId="9" xfId="0" applyFont="1" applyFill="1" applyBorder="1" applyAlignment="1" applyProtection="1">
      <alignment horizontal="left" wrapText="1"/>
      <protection locked="0"/>
    </xf>
    <xf numFmtId="0" fontId="14" fillId="14" borderId="1" xfId="0" applyFont="1" applyFill="1" applyBorder="1" applyAlignment="1" applyProtection="1">
      <alignment horizontal="left" wrapText="1"/>
      <protection locked="0"/>
    </xf>
    <xf numFmtId="0" fontId="8" fillId="11" borderId="1" xfId="0" applyFont="1" applyFill="1" applyBorder="1" applyAlignment="1" applyProtection="1">
      <alignment horizontal="left" wrapText="1" readingOrder="1"/>
      <protection locked="0"/>
    </xf>
    <xf numFmtId="0" fontId="15" fillId="11" borderId="12" xfId="0" applyFont="1" applyFill="1" applyBorder="1" applyAlignment="1" applyProtection="1">
      <alignment horizontal="right" wrapText="1"/>
    </xf>
    <xf numFmtId="0" fontId="15" fillId="11" borderId="13" xfId="0" applyFont="1" applyFill="1" applyBorder="1" applyAlignment="1" applyProtection="1">
      <alignment horizontal="right" wrapText="1"/>
    </xf>
    <xf numFmtId="0" fontId="15" fillId="11" borderId="16" xfId="0" applyFont="1" applyFill="1" applyBorder="1" applyAlignment="1" applyProtection="1">
      <alignment horizontal="right" wrapText="1"/>
    </xf>
    <xf numFmtId="0" fontId="9" fillId="19" borderId="12" xfId="0" applyFont="1" applyFill="1" applyBorder="1" applyAlignment="1" applyProtection="1">
      <alignment horizontal="left" vertical="center" wrapText="1"/>
    </xf>
    <xf numFmtId="0" fontId="9" fillId="19" borderId="13" xfId="0" applyFont="1" applyFill="1" applyBorder="1" applyAlignment="1" applyProtection="1">
      <alignment horizontal="left" vertical="center" wrapText="1"/>
    </xf>
    <xf numFmtId="0" fontId="9" fillId="19" borderId="16" xfId="0" applyFont="1" applyFill="1" applyBorder="1" applyAlignment="1" applyProtection="1">
      <alignment horizontal="left" vertical="center" wrapText="1"/>
    </xf>
    <xf numFmtId="0" fontId="13" fillId="22" borderId="12" xfId="0" applyFont="1" applyFill="1" applyBorder="1" applyAlignment="1" applyProtection="1">
      <alignment horizontal="left" vertical="center" wrapText="1"/>
    </xf>
    <xf numFmtId="0" fontId="13" fillId="22" borderId="13" xfId="0" applyFont="1" applyFill="1" applyBorder="1" applyAlignment="1" applyProtection="1">
      <alignment horizontal="left" vertical="center" wrapText="1"/>
    </xf>
    <xf numFmtId="0" fontId="13" fillId="22" borderId="16" xfId="0" applyFont="1" applyFill="1" applyBorder="1" applyAlignment="1" applyProtection="1">
      <alignment horizontal="left" vertical="center" wrapText="1"/>
    </xf>
    <xf numFmtId="0" fontId="13" fillId="22" borderId="12" xfId="0" applyFont="1" applyFill="1" applyBorder="1" applyAlignment="1" applyProtection="1">
      <alignment horizontal="center" vertical="center" wrapText="1"/>
    </xf>
    <xf numFmtId="0" fontId="13" fillId="22" borderId="27" xfId="0" applyFont="1" applyFill="1" applyBorder="1" applyAlignment="1" applyProtection="1">
      <alignment horizontal="center" vertical="center" wrapText="1"/>
    </xf>
    <xf numFmtId="0" fontId="14" fillId="22" borderId="26" xfId="0" applyFont="1" applyFill="1" applyBorder="1" applyAlignment="1" applyProtection="1">
      <alignment horizontal="center" vertical="center" wrapText="1"/>
    </xf>
    <xf numFmtId="0" fontId="14" fillId="22" borderId="13" xfId="0" applyFont="1" applyFill="1" applyBorder="1" applyAlignment="1" applyProtection="1">
      <alignment horizontal="center" vertical="center" wrapText="1"/>
    </xf>
    <xf numFmtId="0" fontId="14" fillId="22" borderId="27" xfId="0" applyFont="1" applyFill="1" applyBorder="1" applyAlignment="1" applyProtection="1">
      <alignment horizontal="center" vertical="center" wrapText="1"/>
    </xf>
    <xf numFmtId="0" fontId="8" fillId="11" borderId="3" xfId="0" applyFont="1" applyFill="1" applyBorder="1" applyAlignment="1" applyProtection="1">
      <alignment horizontal="left" wrapText="1" readingOrder="1"/>
      <protection locked="0"/>
    </xf>
    <xf numFmtId="0" fontId="8" fillId="11" borderId="4" xfId="0" applyFont="1" applyFill="1" applyBorder="1" applyAlignment="1" applyProtection="1">
      <alignment horizontal="left" wrapText="1" readingOrder="1"/>
      <protection locked="0"/>
    </xf>
    <xf numFmtId="0" fontId="8" fillId="11" borderId="5" xfId="0" applyFont="1" applyFill="1" applyBorder="1" applyAlignment="1" applyProtection="1">
      <alignment horizontal="left" wrapText="1" readingOrder="1"/>
      <protection locked="0"/>
    </xf>
    <xf numFmtId="0" fontId="8" fillId="11" borderId="10" xfId="0" applyFont="1" applyFill="1" applyBorder="1" applyAlignment="1" applyProtection="1">
      <alignment horizontal="left" wrapText="1" readingOrder="1"/>
      <protection locked="0"/>
    </xf>
    <xf numFmtId="0" fontId="8" fillId="11" borderId="28" xfId="0" applyFont="1" applyFill="1" applyBorder="1" applyAlignment="1" applyProtection="1">
      <alignment horizontal="left" wrapText="1" readingOrder="1"/>
      <protection locked="0"/>
    </xf>
    <xf numFmtId="0" fontId="8" fillId="11" borderId="29" xfId="0" applyFont="1" applyFill="1" applyBorder="1" applyAlignment="1" applyProtection="1">
      <alignment horizontal="left" wrapText="1" readingOrder="1"/>
      <protection locked="0"/>
    </xf>
    <xf numFmtId="0" fontId="8" fillId="11" borderId="30" xfId="0" applyFont="1" applyFill="1" applyBorder="1" applyAlignment="1" applyProtection="1">
      <alignment horizontal="left" wrapText="1" readingOrder="1"/>
      <protection locked="0"/>
    </xf>
    <xf numFmtId="0" fontId="14" fillId="22" borderId="28" xfId="0" applyFont="1" applyFill="1" applyBorder="1" applyAlignment="1" applyProtection="1">
      <alignment horizontal="center" vertical="center" wrapText="1"/>
    </xf>
    <xf numFmtId="0" fontId="14" fillId="22" borderId="29" xfId="0" applyFont="1" applyFill="1" applyBorder="1" applyAlignment="1" applyProtection="1">
      <alignment horizontal="center" vertical="center" wrapText="1"/>
    </xf>
    <xf numFmtId="0" fontId="14" fillId="22" borderId="30" xfId="0" applyFont="1" applyFill="1" applyBorder="1" applyAlignment="1" applyProtection="1">
      <alignment horizontal="center" vertical="center" wrapText="1"/>
    </xf>
    <xf numFmtId="0" fontId="14" fillId="14" borderId="1" xfId="0" applyFont="1" applyFill="1" applyBorder="1" applyAlignment="1" applyProtection="1">
      <alignment horizontal="left" wrapText="1"/>
      <protection locked="0"/>
    </xf>
    <xf numFmtId="0" fontId="15" fillId="11" borderId="63" xfId="0" applyFont="1" applyFill="1" applyBorder="1" applyAlignment="1" applyProtection="1">
      <alignment horizontal="right" wrapText="1"/>
    </xf>
    <xf numFmtId="0" fontId="13" fillId="14" borderId="34" xfId="0" applyFont="1" applyFill="1" applyBorder="1" applyAlignment="1" applyProtection="1">
      <alignment horizontal="right" vertical="center" wrapText="1"/>
    </xf>
    <xf numFmtId="0" fontId="13" fillId="14" borderId="47" xfId="0" applyFont="1" applyFill="1" applyBorder="1" applyAlignment="1" applyProtection="1">
      <alignment horizontal="right" vertical="center" wrapText="1"/>
    </xf>
    <xf numFmtId="0" fontId="15" fillId="11" borderId="34" xfId="0" applyFont="1" applyFill="1" applyBorder="1" applyAlignment="1" applyProtection="1">
      <alignment horizontal="right" wrapText="1"/>
    </xf>
    <xf numFmtId="0" fontId="9" fillId="19" borderId="14" xfId="0" applyFont="1" applyFill="1" applyBorder="1" applyAlignment="1" applyProtection="1">
      <alignment horizontal="left" vertical="center" wrapText="1"/>
    </xf>
    <xf numFmtId="0" fontId="9" fillId="19" borderId="15" xfId="0" applyFont="1" applyFill="1" applyBorder="1" applyAlignment="1" applyProtection="1">
      <alignment horizontal="left" vertical="center" wrapText="1"/>
    </xf>
    <xf numFmtId="0" fontId="9" fillId="19" borderId="24" xfId="0" applyFont="1" applyFill="1" applyBorder="1" applyAlignment="1" applyProtection="1">
      <alignment horizontal="left" vertical="center" wrapText="1"/>
    </xf>
    <xf numFmtId="0" fontId="13" fillId="21" borderId="26" xfId="0" applyFont="1" applyFill="1" applyBorder="1" applyAlignment="1" applyProtection="1">
      <alignment horizontal="center" vertical="center" wrapText="1"/>
    </xf>
    <xf numFmtId="0" fontId="13" fillId="21" borderId="13" xfId="0" applyFont="1" applyFill="1" applyBorder="1" applyAlignment="1" applyProtection="1">
      <alignment horizontal="center" vertical="center" wrapText="1"/>
    </xf>
    <xf numFmtId="0" fontId="13" fillId="21" borderId="27" xfId="0" applyFont="1" applyFill="1" applyBorder="1" applyAlignment="1" applyProtection="1">
      <alignment horizontal="center" vertical="center" wrapText="1"/>
    </xf>
    <xf numFmtId="0" fontId="14" fillId="14" borderId="9" xfId="0" applyFont="1" applyFill="1" applyBorder="1" applyAlignment="1" applyProtection="1">
      <alignment horizontal="left" wrapText="1"/>
      <protection locked="0"/>
    </xf>
    <xf numFmtId="0" fontId="8" fillId="11" borderId="40" xfId="0" applyFont="1" applyFill="1" applyBorder="1" applyAlignment="1" applyProtection="1">
      <alignment horizontal="left" wrapText="1" readingOrder="1"/>
      <protection locked="0"/>
    </xf>
    <xf numFmtId="0" fontId="10" fillId="12" borderId="0" xfId="0" applyFont="1" applyFill="1" applyAlignment="1" applyProtection="1">
      <alignment horizontal="center" textRotation="180" wrapText="1"/>
    </xf>
    <xf numFmtId="0" fontId="15" fillId="0" borderId="12" xfId="0" applyFont="1" applyFill="1" applyBorder="1" applyAlignment="1" applyProtection="1">
      <alignment horizontal="right" wrapText="1"/>
    </xf>
    <xf numFmtId="0" fontId="15" fillId="0" borderId="13" xfId="0" applyFont="1" applyFill="1" applyBorder="1" applyAlignment="1" applyProtection="1">
      <alignment horizontal="right" wrapText="1"/>
    </xf>
    <xf numFmtId="0" fontId="14" fillId="11" borderId="56" xfId="0" applyFont="1" applyFill="1" applyBorder="1" applyAlignment="1" applyProtection="1">
      <alignment horizontal="left" wrapText="1"/>
    </xf>
    <xf numFmtId="0" fontId="14" fillId="11" borderId="2" xfId="0" applyFont="1" applyFill="1" applyBorder="1" applyAlignment="1" applyProtection="1">
      <alignment horizontal="left" wrapText="1"/>
    </xf>
    <xf numFmtId="0" fontId="45" fillId="22" borderId="12" xfId="0" applyFont="1" applyFill="1" applyBorder="1" applyAlignment="1" applyProtection="1">
      <alignment horizontal="left" vertical="center" wrapText="1"/>
    </xf>
    <xf numFmtId="0" fontId="45" fillId="22" borderId="13" xfId="0" applyFont="1" applyFill="1" applyBorder="1" applyAlignment="1" applyProtection="1">
      <alignment horizontal="left" vertical="center" wrapText="1"/>
    </xf>
    <xf numFmtId="0" fontId="45" fillId="22" borderId="16" xfId="0" applyFont="1" applyFill="1" applyBorder="1" applyAlignment="1" applyProtection="1">
      <alignment horizontal="left" vertical="center" wrapText="1"/>
    </xf>
    <xf numFmtId="0" fontId="15" fillId="22" borderId="14" xfId="0" applyFont="1" applyFill="1" applyBorder="1" applyAlignment="1" applyProtection="1">
      <alignment horizontal="left" wrapText="1"/>
    </xf>
    <xf numFmtId="0" fontId="15" fillId="22" borderId="15" xfId="0" applyFont="1" applyFill="1" applyBorder="1" applyAlignment="1" applyProtection="1">
      <alignment horizontal="left" wrapText="1"/>
    </xf>
    <xf numFmtId="0" fontId="15" fillId="22" borderId="24" xfId="0" applyFont="1" applyFill="1" applyBorder="1" applyAlignment="1" applyProtection="1">
      <alignment horizontal="left" wrapText="1"/>
    </xf>
    <xf numFmtId="0" fontId="14" fillId="11" borderId="50" xfId="0" applyFont="1" applyFill="1" applyBorder="1" applyAlignment="1" applyProtection="1">
      <alignment horizontal="left" wrapText="1"/>
    </xf>
    <xf numFmtId="0" fontId="14" fillId="11" borderId="8" xfId="0" applyFont="1" applyFill="1" applyBorder="1" applyAlignment="1" applyProtection="1">
      <alignment horizontal="left" wrapText="1"/>
    </xf>
    <xf numFmtId="0" fontId="14" fillId="11" borderId="40" xfId="0" applyFont="1" applyFill="1" applyBorder="1" applyAlignment="1" applyProtection="1">
      <alignment horizontal="left" wrapText="1"/>
    </xf>
    <xf numFmtId="0" fontId="14" fillId="11" borderId="1" xfId="0" applyFont="1" applyFill="1" applyBorder="1" applyAlignment="1" applyProtection="1">
      <alignment horizontal="left" wrapText="1"/>
    </xf>
    <xf numFmtId="0" fontId="9" fillId="11" borderId="14" xfId="0" applyFont="1" applyFill="1" applyBorder="1" applyAlignment="1" applyProtection="1">
      <alignment horizontal="right" wrapText="1"/>
    </xf>
    <xf numFmtId="0" fontId="9" fillId="11" borderId="15" xfId="0" applyFont="1" applyFill="1" applyBorder="1" applyAlignment="1" applyProtection="1">
      <alignment horizontal="right" wrapText="1"/>
    </xf>
    <xf numFmtId="0" fontId="9" fillId="11" borderId="24" xfId="0" applyFont="1" applyFill="1" applyBorder="1" applyAlignment="1" applyProtection="1">
      <alignment horizontal="right" wrapText="1"/>
    </xf>
    <xf numFmtId="0" fontId="50" fillId="20" borderId="12" xfId="0" applyFont="1" applyFill="1" applyBorder="1" applyAlignment="1" applyProtection="1">
      <alignment horizontal="left" wrapText="1"/>
    </xf>
    <xf numFmtId="0" fontId="50" fillId="20" borderId="13" xfId="0" applyFont="1" applyFill="1" applyBorder="1" applyAlignment="1" applyProtection="1">
      <alignment horizontal="left" wrapText="1"/>
    </xf>
    <xf numFmtId="0" fontId="50" fillId="20" borderId="16" xfId="0" applyFont="1" applyFill="1" applyBorder="1" applyAlignment="1" applyProtection="1">
      <alignment horizontal="left" wrapText="1"/>
    </xf>
    <xf numFmtId="0" fontId="14" fillId="22" borderId="12" xfId="0" applyFont="1" applyFill="1" applyBorder="1" applyAlignment="1" applyProtection="1">
      <alignment horizontal="left" wrapText="1"/>
    </xf>
    <xf numFmtId="0" fontId="14" fillId="22" borderId="13" xfId="0" applyFont="1" applyFill="1" applyBorder="1" applyAlignment="1" applyProtection="1">
      <alignment horizontal="left" wrapText="1"/>
    </xf>
    <xf numFmtId="0" fontId="14" fillId="22" borderId="24" xfId="0" applyFont="1" applyFill="1" applyBorder="1" applyAlignment="1" applyProtection="1">
      <alignment horizontal="left" wrapText="1"/>
    </xf>
    <xf numFmtId="0" fontId="14" fillId="14" borderId="12" xfId="0" applyFont="1" applyFill="1" applyBorder="1" applyAlignment="1" applyProtection="1">
      <alignment horizontal="left" wrapText="1"/>
    </xf>
    <xf numFmtId="0" fontId="14" fillId="14" borderId="13" xfId="0" applyFont="1" applyFill="1" applyBorder="1" applyAlignment="1" applyProtection="1">
      <alignment horizontal="left" wrapText="1"/>
    </xf>
    <xf numFmtId="0" fontId="14" fillId="14" borderId="16" xfId="0" applyFont="1" applyFill="1" applyBorder="1" applyAlignment="1" applyProtection="1">
      <alignment horizontal="left" wrapText="1"/>
    </xf>
    <xf numFmtId="0" fontId="9" fillId="11" borderId="12" xfId="0" applyFont="1" applyFill="1" applyBorder="1" applyAlignment="1" applyProtection="1">
      <alignment horizontal="right" wrapText="1"/>
    </xf>
    <xf numFmtId="0" fontId="9" fillId="11" borderId="13" xfId="0" applyFont="1" applyFill="1" applyBorder="1" applyAlignment="1" applyProtection="1">
      <alignment horizontal="right" wrapText="1"/>
    </xf>
    <xf numFmtId="0" fontId="9" fillId="11" borderId="16" xfId="0" applyFont="1" applyFill="1" applyBorder="1" applyAlignment="1" applyProtection="1">
      <alignment horizontal="right" wrapText="1"/>
    </xf>
    <xf numFmtId="0" fontId="14" fillId="21" borderId="14" xfId="0" applyFont="1" applyFill="1" applyBorder="1" applyAlignment="1" applyProtection="1">
      <alignment horizontal="center" wrapText="1"/>
    </xf>
    <xf numFmtId="0" fontId="14" fillId="21" borderId="49" xfId="0" applyFont="1" applyFill="1" applyBorder="1" applyAlignment="1" applyProtection="1">
      <alignment horizontal="center" wrapText="1"/>
    </xf>
    <xf numFmtId="0" fontId="14" fillId="21" borderId="46" xfId="0" applyFont="1" applyFill="1" applyBorder="1" applyAlignment="1" applyProtection="1">
      <alignment horizontal="center" wrapText="1"/>
    </xf>
    <xf numFmtId="0" fontId="14" fillId="21" borderId="15" xfId="0" applyFont="1" applyFill="1" applyBorder="1" applyAlignment="1" applyProtection="1">
      <alignment horizontal="center" wrapText="1"/>
    </xf>
    <xf numFmtId="0" fontId="8" fillId="11" borderId="51" xfId="0" applyFont="1" applyFill="1" applyBorder="1" applyAlignment="1" applyProtection="1">
      <alignment horizontal="left" wrapText="1" readingOrder="1"/>
      <protection locked="0"/>
    </xf>
    <xf numFmtId="0" fontId="8" fillId="11" borderId="9" xfId="0" applyFont="1" applyFill="1" applyBorder="1" applyAlignment="1" applyProtection="1">
      <alignment horizontal="left" wrapText="1" readingOrder="1"/>
      <protection locked="0"/>
    </xf>
    <xf numFmtId="0" fontId="14" fillId="22" borderId="46" xfId="0" applyFont="1" applyFill="1" applyBorder="1" applyAlignment="1" applyProtection="1">
      <alignment horizontal="center" vertical="center" wrapText="1"/>
    </xf>
    <xf numFmtId="0" fontId="14" fillId="22" borderId="15" xfId="0" applyFont="1" applyFill="1" applyBorder="1" applyAlignment="1" applyProtection="1">
      <alignment horizontal="center" vertical="center" wrapText="1"/>
    </xf>
    <xf numFmtId="0" fontId="13" fillId="22" borderId="27" xfId="0" applyFont="1" applyFill="1" applyBorder="1" applyAlignment="1" applyProtection="1">
      <alignment horizontal="left" vertical="center" wrapText="1"/>
    </xf>
    <xf numFmtId="0" fontId="8" fillId="11" borderId="8" xfId="0" applyFont="1" applyFill="1" applyBorder="1" applyAlignment="1" applyProtection="1">
      <alignment horizontal="left" wrapText="1" readingOrder="1"/>
      <protection locked="0"/>
    </xf>
    <xf numFmtId="0" fontId="15" fillId="11" borderId="14" xfId="0" applyFont="1" applyFill="1" applyBorder="1" applyAlignment="1" applyProtection="1">
      <alignment horizontal="right" wrapText="1"/>
    </xf>
    <xf numFmtId="0" fontId="15" fillId="11" borderId="15" xfId="0" applyFont="1" applyFill="1" applyBorder="1" applyAlignment="1" applyProtection="1">
      <alignment horizontal="right" wrapText="1"/>
    </xf>
    <xf numFmtId="0" fontId="15" fillId="11" borderId="24" xfId="0" applyFont="1" applyFill="1" applyBorder="1" applyAlignment="1" applyProtection="1">
      <alignment horizontal="right" wrapText="1"/>
    </xf>
    <xf numFmtId="0" fontId="13" fillId="22" borderId="14" xfId="0" applyFont="1" applyFill="1" applyBorder="1" applyAlignment="1" applyProtection="1">
      <alignment horizontal="center" vertical="center" wrapText="1"/>
    </xf>
    <xf numFmtId="0" fontId="13" fillId="22" borderId="49" xfId="0" applyFont="1" applyFill="1" applyBorder="1" applyAlignment="1" applyProtection="1">
      <alignment horizontal="center" vertical="center" wrapText="1"/>
    </xf>
    <xf numFmtId="0" fontId="15" fillId="11" borderId="33" xfId="0" applyFont="1" applyFill="1" applyBorder="1" applyAlignment="1" applyProtection="1">
      <alignment horizontal="right" wrapText="1"/>
    </xf>
    <xf numFmtId="0" fontId="15" fillId="11" borderId="47" xfId="0" applyFont="1" applyFill="1" applyBorder="1" applyAlignment="1" applyProtection="1">
      <alignment horizontal="right" wrapText="1"/>
    </xf>
    <xf numFmtId="0" fontId="8" fillId="11" borderId="37" xfId="0" applyFont="1" applyFill="1" applyBorder="1" applyAlignment="1" applyProtection="1">
      <alignment horizontal="left" wrapText="1" readingOrder="1"/>
      <protection locked="0"/>
    </xf>
    <xf numFmtId="0" fontId="8" fillId="11" borderId="38" xfId="0" applyFont="1" applyFill="1" applyBorder="1" applyAlignment="1" applyProtection="1">
      <alignment horizontal="left" wrapText="1" readingOrder="1"/>
      <protection locked="0"/>
    </xf>
    <xf numFmtId="0" fontId="8" fillId="11" borderId="35" xfId="0" applyFont="1" applyFill="1" applyBorder="1" applyAlignment="1" applyProtection="1">
      <alignment horizontal="left" wrapText="1" readingOrder="1"/>
      <protection locked="0"/>
    </xf>
    <xf numFmtId="0" fontId="8" fillId="11" borderId="36" xfId="0" applyFont="1" applyFill="1" applyBorder="1" applyAlignment="1" applyProtection="1">
      <alignment horizontal="left" wrapText="1" readingOrder="1"/>
      <protection locked="0"/>
    </xf>
    <xf numFmtId="0" fontId="8" fillId="11" borderId="65" xfId="0" applyFont="1" applyFill="1" applyBorder="1" applyAlignment="1" applyProtection="1">
      <alignment horizontal="left" wrapText="1" readingOrder="1"/>
      <protection locked="0"/>
    </xf>
    <xf numFmtId="0" fontId="8" fillId="11" borderId="6" xfId="0" applyFont="1" applyFill="1" applyBorder="1" applyAlignment="1" applyProtection="1">
      <alignment horizontal="left" wrapText="1" readingOrder="1"/>
      <protection locked="0"/>
    </xf>
    <xf numFmtId="0" fontId="8" fillId="11" borderId="43" xfId="0" applyFont="1" applyFill="1" applyBorder="1" applyAlignment="1" applyProtection="1">
      <alignment horizontal="left" wrapText="1" readingOrder="1"/>
      <protection locked="0"/>
    </xf>
    <xf numFmtId="0" fontId="8" fillId="11" borderId="7" xfId="0" applyFont="1" applyFill="1" applyBorder="1" applyAlignment="1" applyProtection="1">
      <alignment horizontal="left" wrapText="1" readingOrder="1"/>
      <protection locked="0"/>
    </xf>
    <xf numFmtId="0" fontId="8" fillId="11" borderId="54" xfId="0" applyFont="1" applyFill="1" applyBorder="1" applyAlignment="1" applyProtection="1">
      <alignment horizontal="left" wrapText="1" readingOrder="1"/>
      <protection locked="0"/>
    </xf>
    <xf numFmtId="0" fontId="8" fillId="11" borderId="32" xfId="0" applyFont="1" applyFill="1" applyBorder="1" applyAlignment="1" applyProtection="1">
      <alignment horizontal="left" wrapText="1" readingOrder="1"/>
      <protection locked="0"/>
    </xf>
    <xf numFmtId="0" fontId="8" fillId="11" borderId="2" xfId="0" applyFont="1" applyFill="1" applyBorder="1" applyAlignment="1" applyProtection="1">
      <alignment horizontal="left" wrapText="1" readingOrder="1"/>
      <protection locked="0"/>
    </xf>
    <xf numFmtId="0" fontId="13" fillId="22" borderId="12" xfId="0" applyFont="1" applyFill="1" applyBorder="1" applyAlignment="1" applyProtection="1">
      <alignment horizontal="left" wrapText="1"/>
    </xf>
    <xf numFmtId="0" fontId="13" fillId="22" borderId="13" xfId="0" applyFont="1" applyFill="1" applyBorder="1" applyAlignment="1" applyProtection="1">
      <alignment horizontal="left" wrapText="1"/>
    </xf>
    <xf numFmtId="0" fontId="13" fillId="22" borderId="16" xfId="0" applyFont="1" applyFill="1" applyBorder="1" applyAlignment="1" applyProtection="1">
      <alignment horizontal="left" wrapText="1"/>
    </xf>
    <xf numFmtId="0" fontId="8" fillId="11" borderId="42" xfId="0" applyFont="1" applyFill="1" applyBorder="1" applyAlignment="1" applyProtection="1">
      <alignment horizontal="left" wrapText="1" readingOrder="1"/>
      <protection locked="0"/>
    </xf>
    <xf numFmtId="0" fontId="13" fillId="13" borderId="39" xfId="2" applyFont="1" applyFill="1" applyBorder="1" applyAlignment="1" applyProtection="1">
      <alignment horizontal="left" vertical="center" wrapText="1"/>
    </xf>
    <xf numFmtId="0" fontId="13" fillId="13" borderId="29" xfId="2" applyFont="1" applyFill="1" applyBorder="1" applyAlignment="1" applyProtection="1">
      <alignment horizontal="left" vertical="center" wrapText="1"/>
    </xf>
    <xf numFmtId="0" fontId="13" fillId="13" borderId="30" xfId="2" applyFont="1" applyFill="1" applyBorder="1" applyAlignment="1" applyProtection="1">
      <alignment horizontal="left" vertical="center" wrapText="1"/>
    </xf>
    <xf numFmtId="0" fontId="29" fillId="13" borderId="3" xfId="2" applyFont="1" applyFill="1" applyBorder="1" applyAlignment="1" applyProtection="1">
      <alignment horizontal="center" vertical="center" wrapText="1"/>
    </xf>
    <xf numFmtId="0" fontId="29" fillId="13" borderId="4" xfId="2" applyFont="1" applyFill="1" applyBorder="1" applyAlignment="1" applyProtection="1">
      <alignment horizontal="center" vertical="center" wrapText="1"/>
    </xf>
    <xf numFmtId="0" fontId="13" fillId="14" borderId="39" xfId="2" applyFont="1" applyFill="1" applyBorder="1" applyAlignment="1" applyProtection="1">
      <alignment horizontal="left" vertical="center" wrapText="1"/>
    </xf>
    <xf numFmtId="0" fontId="13" fillId="14" borderId="29" xfId="2" applyFont="1" applyFill="1" applyBorder="1" applyAlignment="1" applyProtection="1">
      <alignment horizontal="left" vertical="center" wrapText="1"/>
    </xf>
    <xf numFmtId="0" fontId="13" fillId="14" borderId="30" xfId="2" applyFont="1" applyFill="1" applyBorder="1" applyAlignment="1" applyProtection="1">
      <alignment horizontal="left" vertical="center" wrapText="1"/>
    </xf>
    <xf numFmtId="0" fontId="37" fillId="18" borderId="3" xfId="0" applyFont="1" applyFill="1" applyBorder="1" applyAlignment="1" applyProtection="1">
      <alignment horizontal="left" vertical="center" wrapText="1"/>
    </xf>
    <xf numFmtId="0" fontId="37" fillId="18" borderId="4" xfId="0" applyFont="1" applyFill="1" applyBorder="1" applyAlignment="1" applyProtection="1">
      <alignment horizontal="left" vertical="center" wrapText="1"/>
    </xf>
    <xf numFmtId="0" fontId="37" fillId="18" borderId="5" xfId="0" applyFont="1" applyFill="1" applyBorder="1" applyAlignment="1" applyProtection="1">
      <alignment horizontal="left" vertical="center" wrapText="1"/>
    </xf>
    <xf numFmtId="0" fontId="50" fillId="20" borderId="12" xfId="0" applyFont="1" applyFill="1" applyBorder="1" applyAlignment="1" applyProtection="1">
      <alignment horizontal="left" vertical="center" wrapText="1"/>
    </xf>
    <xf numFmtId="0" fontId="50" fillId="20" borderId="13" xfId="0" applyFont="1" applyFill="1" applyBorder="1" applyAlignment="1" applyProtection="1">
      <alignment horizontal="left" vertical="center" wrapText="1"/>
    </xf>
    <xf numFmtId="0" fontId="50" fillId="20" borderId="16" xfId="0" applyFont="1" applyFill="1" applyBorder="1" applyAlignment="1" applyProtection="1">
      <alignment horizontal="left" vertical="center" wrapText="1"/>
    </xf>
    <xf numFmtId="0" fontId="13" fillId="21" borderId="12" xfId="0" applyFont="1" applyFill="1" applyBorder="1" applyAlignment="1" applyProtection="1">
      <alignment horizontal="center" vertical="center" wrapText="1"/>
    </xf>
    <xf numFmtId="0" fontId="14" fillId="21" borderId="26" xfId="0" applyFont="1" applyFill="1" applyBorder="1" applyAlignment="1" applyProtection="1">
      <alignment horizontal="center" vertical="center" wrapText="1"/>
    </xf>
    <xf numFmtId="0" fontId="14" fillId="21" borderId="13" xfId="0" applyFont="1" applyFill="1" applyBorder="1" applyAlignment="1" applyProtection="1">
      <alignment horizontal="center" vertical="center" wrapText="1"/>
    </xf>
    <xf numFmtId="0" fontId="14" fillId="21" borderId="27" xfId="0" applyFont="1" applyFill="1" applyBorder="1" applyAlignment="1" applyProtection="1">
      <alignment horizontal="center" vertical="center" wrapText="1"/>
    </xf>
    <xf numFmtId="49" fontId="11" fillId="11" borderId="3" xfId="0" applyNumberFormat="1" applyFont="1" applyFill="1" applyBorder="1" applyAlignment="1" applyProtection="1">
      <alignment horizontal="left" wrapText="1" readingOrder="1"/>
      <protection locked="0"/>
    </xf>
    <xf numFmtId="49" fontId="11" fillId="11" borderId="5" xfId="0" applyNumberFormat="1" applyFont="1" applyFill="1" applyBorder="1" applyAlignment="1" applyProtection="1">
      <alignment horizontal="left" wrapText="1" readingOrder="1"/>
      <protection locked="0"/>
    </xf>
    <xf numFmtId="0" fontId="49" fillId="11" borderId="12" xfId="0" applyFont="1" applyFill="1" applyBorder="1" applyAlignment="1" applyProtection="1">
      <alignment horizontal="right" wrapText="1"/>
    </xf>
    <xf numFmtId="0" fontId="49" fillId="11" borderId="13" xfId="0" applyFont="1" applyFill="1" applyBorder="1" applyAlignment="1" applyProtection="1">
      <alignment horizontal="right" wrapText="1"/>
    </xf>
    <xf numFmtId="0" fontId="7" fillId="22" borderId="3" xfId="0" applyFont="1" applyFill="1" applyBorder="1" applyAlignment="1" applyProtection="1">
      <alignment horizontal="center" vertical="center" wrapText="1"/>
    </xf>
    <xf numFmtId="0" fontId="7" fillId="22" borderId="5" xfId="0" applyFont="1" applyFill="1" applyBorder="1" applyAlignment="1" applyProtection="1">
      <alignment horizontal="center" vertical="center" wrapText="1"/>
    </xf>
    <xf numFmtId="0" fontId="45" fillId="13" borderId="10" xfId="0" applyFont="1" applyFill="1" applyBorder="1" applyAlignment="1" applyProtection="1">
      <alignment horizontal="left" vertical="center" wrapText="1"/>
    </xf>
    <xf numFmtId="0" fontId="45" fillId="13" borderId="4" xfId="0" applyFont="1" applyFill="1" applyBorder="1" applyAlignment="1" applyProtection="1">
      <alignment horizontal="left" vertical="center" wrapText="1"/>
    </xf>
    <xf numFmtId="0" fontId="45" fillId="13" borderId="20" xfId="0" applyFont="1" applyFill="1" applyBorder="1" applyAlignment="1" applyProtection="1">
      <alignment horizontal="left" vertical="center" wrapText="1"/>
    </xf>
    <xf numFmtId="49" fontId="18" fillId="11" borderId="3" xfId="0" applyNumberFormat="1" applyFont="1" applyFill="1" applyBorder="1" applyAlignment="1" applyProtection="1">
      <alignment horizontal="left" wrapText="1" readingOrder="1"/>
      <protection locked="0"/>
    </xf>
    <xf numFmtId="49" fontId="18" fillId="11" borderId="4" xfId="0" applyNumberFormat="1" applyFont="1" applyFill="1" applyBorder="1" applyAlignment="1" applyProtection="1">
      <alignment horizontal="left" wrapText="1" readingOrder="1"/>
      <protection locked="0"/>
    </xf>
    <xf numFmtId="49" fontId="18" fillId="11" borderId="5" xfId="0" applyNumberFormat="1" applyFont="1" applyFill="1" applyBorder="1" applyAlignment="1" applyProtection="1">
      <alignment horizontal="left" wrapText="1" readingOrder="1"/>
      <protection locked="0"/>
    </xf>
    <xf numFmtId="0" fontId="7" fillId="22" borderId="2" xfId="0" applyFont="1" applyFill="1" applyBorder="1" applyAlignment="1" applyProtection="1">
      <alignment horizontal="center" vertical="center" wrapText="1"/>
    </xf>
    <xf numFmtId="0" fontId="38" fillId="18" borderId="39" xfId="0" applyFont="1" applyFill="1" applyBorder="1" applyAlignment="1" applyProtection="1">
      <alignment horizontal="left" vertical="center" wrapText="1"/>
    </xf>
    <xf numFmtId="0" fontId="38" fillId="18" borderId="29" xfId="0" applyFont="1" applyFill="1" applyBorder="1" applyAlignment="1" applyProtection="1">
      <alignment horizontal="left" vertical="center" wrapText="1"/>
    </xf>
    <xf numFmtId="0" fontId="38" fillId="18" borderId="57" xfId="0" applyFont="1" applyFill="1" applyBorder="1" applyAlignment="1" applyProtection="1">
      <alignment horizontal="left" vertical="center" wrapText="1"/>
    </xf>
    <xf numFmtId="0" fontId="7" fillId="22" borderId="10" xfId="0" applyFont="1" applyFill="1" applyBorder="1" applyAlignment="1" applyProtection="1">
      <alignment horizontal="left" vertical="center" wrapText="1"/>
    </xf>
    <xf numFmtId="0" fontId="7" fillId="22" borderId="4" xfId="0" applyFont="1" applyFill="1" applyBorder="1" applyAlignment="1" applyProtection="1">
      <alignment horizontal="left" vertical="center" wrapText="1"/>
    </xf>
    <xf numFmtId="0" fontId="7" fillId="22" borderId="5" xfId="0" applyFont="1" applyFill="1" applyBorder="1" applyAlignment="1" applyProtection="1">
      <alignment horizontal="left" vertical="center" wrapText="1"/>
    </xf>
    <xf numFmtId="0" fontId="47" fillId="22" borderId="10" xfId="0" applyFont="1" applyFill="1" applyBorder="1" applyAlignment="1" applyProtection="1">
      <alignment horizontal="left" vertical="center" wrapText="1"/>
    </xf>
    <xf numFmtId="0" fontId="47" fillId="22" borderId="4" xfId="0" applyFont="1" applyFill="1" applyBorder="1" applyAlignment="1" applyProtection="1">
      <alignment horizontal="left" vertical="center" wrapText="1"/>
    </xf>
    <xf numFmtId="0" fontId="47" fillId="22" borderId="20" xfId="0" applyFont="1" applyFill="1" applyBorder="1" applyAlignment="1" applyProtection="1">
      <alignment horizontal="left" vertical="center" wrapText="1"/>
    </xf>
    <xf numFmtId="0" fontId="7" fillId="22" borderId="1" xfId="0" applyFont="1" applyFill="1" applyBorder="1" applyAlignment="1" applyProtection="1">
      <alignment horizontal="center" vertical="center" wrapText="1"/>
    </xf>
    <xf numFmtId="49" fontId="18" fillId="11" borderId="36" xfId="0" applyNumberFormat="1" applyFont="1" applyFill="1" applyBorder="1" applyAlignment="1" applyProtection="1">
      <alignment horizontal="left" wrapText="1" readingOrder="1"/>
      <protection locked="0"/>
    </xf>
    <xf numFmtId="49" fontId="18" fillId="11" borderId="38" xfId="0" applyNumberFormat="1" applyFont="1" applyFill="1" applyBorder="1" applyAlignment="1" applyProtection="1">
      <alignment horizontal="left" wrapText="1" readingOrder="1"/>
      <protection locked="0"/>
    </xf>
    <xf numFmtId="0" fontId="47" fillId="22" borderId="3" xfId="0" applyFont="1" applyFill="1" applyBorder="1" applyAlignment="1" applyProtection="1">
      <alignment horizontal="left" vertical="center" wrapText="1"/>
    </xf>
    <xf numFmtId="0" fontId="47" fillId="22" borderId="5" xfId="0" applyFont="1" applyFill="1" applyBorder="1" applyAlignment="1" applyProtection="1">
      <alignment horizontal="left" vertical="center" wrapText="1"/>
    </xf>
    <xf numFmtId="49" fontId="18" fillId="11" borderId="35" xfId="0" applyNumberFormat="1" applyFont="1" applyFill="1" applyBorder="1" applyAlignment="1" applyProtection="1">
      <alignment horizontal="left" wrapText="1" readingOrder="1"/>
      <protection locked="0"/>
    </xf>
    <xf numFmtId="49" fontId="18" fillId="11" borderId="10" xfId="0" applyNumberFormat="1" applyFont="1" applyFill="1" applyBorder="1" applyAlignment="1" applyProtection="1">
      <alignment horizontal="left" wrapText="1" readingOrder="1"/>
      <protection locked="0"/>
    </xf>
    <xf numFmtId="0" fontId="54" fillId="22" borderId="3" xfId="0" applyFont="1" applyFill="1" applyBorder="1" applyAlignment="1" applyProtection="1">
      <alignment horizontal="left" vertical="center" wrapText="1"/>
    </xf>
    <xf numFmtId="0" fontId="54" fillId="22" borderId="4" xfId="0" applyFont="1" applyFill="1" applyBorder="1" applyAlignment="1" applyProtection="1">
      <alignment horizontal="left" vertical="center" wrapText="1"/>
    </xf>
    <xf numFmtId="0" fontId="54" fillId="22" borderId="5" xfId="0" applyFont="1" applyFill="1" applyBorder="1" applyAlignment="1" applyProtection="1">
      <alignment horizontal="left" vertical="center" wrapText="1"/>
    </xf>
    <xf numFmtId="49" fontId="11" fillId="11" borderId="31" xfId="0" applyNumberFormat="1" applyFont="1" applyFill="1" applyBorder="1" applyAlignment="1" applyProtection="1">
      <alignment horizontal="left" wrapText="1" readingOrder="1"/>
      <protection locked="0"/>
    </xf>
    <xf numFmtId="49" fontId="11" fillId="11" borderId="32" xfId="0" applyNumberFormat="1" applyFont="1" applyFill="1" applyBorder="1" applyAlignment="1" applyProtection="1">
      <alignment horizontal="left" wrapText="1" readingOrder="1"/>
      <protection locked="0"/>
    </xf>
    <xf numFmtId="49" fontId="18" fillId="11" borderId="37" xfId="0" applyNumberFormat="1" applyFont="1" applyFill="1" applyBorder="1" applyAlignment="1" applyProtection="1">
      <alignment horizontal="left" wrapText="1" readingOrder="1"/>
      <protection locked="0"/>
    </xf>
    <xf numFmtId="0" fontId="47" fillId="13" borderId="10" xfId="0" applyFont="1" applyFill="1" applyBorder="1" applyAlignment="1" applyProtection="1">
      <alignment horizontal="left" vertical="center" wrapText="1"/>
    </xf>
    <xf numFmtId="0" fontId="47" fillId="13" borderId="4" xfId="0" applyFont="1" applyFill="1" applyBorder="1" applyAlignment="1" applyProtection="1">
      <alignment horizontal="left" vertical="center" wrapText="1"/>
    </xf>
    <xf numFmtId="0" fontId="47" fillId="13" borderId="20" xfId="0" applyFont="1" applyFill="1" applyBorder="1" applyAlignment="1" applyProtection="1">
      <alignment horizontal="left" vertical="center" wrapText="1"/>
    </xf>
    <xf numFmtId="0" fontId="24" fillId="11" borderId="0" xfId="0" applyFont="1" applyFill="1" applyAlignment="1" applyProtection="1">
      <alignment horizontal="left" wrapText="1"/>
    </xf>
    <xf numFmtId="164" fontId="41" fillId="24" borderId="3" xfId="0" applyNumberFormat="1" applyFont="1" applyFill="1" applyBorder="1" applyAlignment="1">
      <alignment horizontal="left"/>
    </xf>
    <xf numFmtId="164" fontId="41" fillId="24" borderId="4" xfId="0" applyNumberFormat="1" applyFont="1" applyFill="1" applyBorder="1" applyAlignment="1">
      <alignment horizontal="left"/>
    </xf>
    <xf numFmtId="0" fontId="4" fillId="11" borderId="0" xfId="0" applyFont="1" applyFill="1" applyBorder="1" applyAlignment="1">
      <alignment horizontal="left" wrapText="1"/>
    </xf>
    <xf numFmtId="0" fontId="3" fillId="0" borderId="10" xfId="0" applyFont="1" applyFill="1" applyBorder="1" applyAlignment="1">
      <alignment horizontal="left" indent="2"/>
    </xf>
    <xf numFmtId="0" fontId="3" fillId="0" borderId="4" xfId="0" applyFont="1" applyFill="1" applyBorder="1" applyAlignment="1">
      <alignment horizontal="left" indent="2"/>
    </xf>
    <xf numFmtId="0" fontId="3" fillId="0" borderId="5" xfId="0" applyFont="1" applyFill="1" applyBorder="1" applyAlignment="1">
      <alignment horizontal="left" indent="2"/>
    </xf>
    <xf numFmtId="0" fontId="13" fillId="19" borderId="10" xfId="0" applyFont="1" applyFill="1" applyBorder="1" applyAlignment="1" applyProtection="1">
      <alignment horizontal="left" vertical="center" wrapText="1"/>
    </xf>
    <xf numFmtId="0" fontId="13" fillId="19" borderId="4" xfId="0" applyFont="1" applyFill="1" applyBorder="1" applyAlignment="1" applyProtection="1">
      <alignment horizontal="left" vertical="center" wrapText="1"/>
    </xf>
    <xf numFmtId="0" fontId="33" fillId="23" borderId="39" xfId="0" applyFont="1" applyFill="1" applyBorder="1" applyAlignment="1" applyProtection="1">
      <alignment horizontal="left" wrapText="1"/>
    </xf>
    <xf numFmtId="0" fontId="33" fillId="23" borderId="29" xfId="0" applyFont="1" applyFill="1" applyBorder="1" applyAlignment="1" applyProtection="1">
      <alignment horizontal="left" wrapText="1"/>
    </xf>
    <xf numFmtId="0" fontId="33" fillId="23" borderId="57" xfId="0" applyFont="1" applyFill="1" applyBorder="1" applyAlignment="1" applyProtection="1">
      <alignment horizontal="left" wrapText="1"/>
    </xf>
    <xf numFmtId="0" fontId="20" fillId="14" borderId="33" xfId="0" applyFont="1" applyFill="1" applyBorder="1" applyAlignment="1">
      <alignment horizontal="left"/>
    </xf>
    <xf numFmtId="0" fontId="20" fillId="14" borderId="34" xfId="0" applyFont="1" applyFill="1" applyBorder="1" applyAlignment="1">
      <alignment horizontal="left"/>
    </xf>
    <xf numFmtId="0" fontId="20" fillId="14" borderId="58" xfId="0" applyFont="1" applyFill="1" applyBorder="1" applyAlignment="1">
      <alignment horizontal="left"/>
    </xf>
    <xf numFmtId="0" fontId="3" fillId="14" borderId="0" xfId="0" applyFont="1" applyFill="1" applyBorder="1" applyAlignment="1">
      <alignment horizontal="center"/>
    </xf>
    <xf numFmtId="0" fontId="20" fillId="14" borderId="37" xfId="0" applyFont="1" applyFill="1" applyBorder="1" applyAlignment="1">
      <alignment horizontal="left"/>
    </xf>
    <xf numFmtId="0" fontId="20" fillId="14" borderId="36" xfId="0" applyFont="1" applyFill="1" applyBorder="1" applyAlignment="1">
      <alignment horizontal="left"/>
    </xf>
    <xf numFmtId="0" fontId="3" fillId="14" borderId="10" xfId="0" applyFont="1" applyFill="1" applyBorder="1" applyAlignment="1">
      <alignment horizontal="center" vertical="top" wrapText="1"/>
    </xf>
    <xf numFmtId="0" fontId="3" fillId="14" borderId="5" xfId="0" applyFont="1" applyFill="1" applyBorder="1" applyAlignment="1">
      <alignment horizontal="center" vertical="top" wrapText="1"/>
    </xf>
    <xf numFmtId="0" fontId="40" fillId="20" borderId="39" xfId="0" applyFont="1" applyFill="1" applyBorder="1" applyAlignment="1" applyProtection="1">
      <alignment horizontal="center" wrapText="1"/>
    </xf>
    <xf numFmtId="0" fontId="40" fillId="20" borderId="29" xfId="0" applyFont="1" applyFill="1" applyBorder="1" applyAlignment="1" applyProtection="1">
      <alignment horizontal="center" wrapText="1"/>
    </xf>
    <xf numFmtId="0" fontId="40" fillId="20" borderId="57" xfId="0" applyFont="1" applyFill="1" applyBorder="1" applyAlignment="1" applyProtection="1">
      <alignment horizontal="center" wrapText="1"/>
    </xf>
    <xf numFmtId="0" fontId="33" fillId="23" borderId="24" xfId="0" applyFont="1" applyFill="1" applyBorder="1" applyAlignment="1" applyProtection="1">
      <alignment horizontal="left" wrapText="1"/>
    </xf>
    <xf numFmtId="0" fontId="3" fillId="11" borderId="10" xfId="0" applyFont="1" applyFill="1" applyBorder="1" applyAlignment="1">
      <alignment horizontal="left" indent="2"/>
    </xf>
    <xf numFmtId="0" fontId="3" fillId="11" borderId="4" xfId="0" applyFont="1" applyFill="1" applyBorder="1" applyAlignment="1">
      <alignment horizontal="left" indent="2"/>
    </xf>
    <xf numFmtId="0" fontId="3" fillId="11" borderId="5" xfId="0" applyFont="1" applyFill="1" applyBorder="1" applyAlignment="1">
      <alignment horizontal="left" indent="2"/>
    </xf>
    <xf numFmtId="0" fontId="33" fillId="25" borderId="37" xfId="0" applyFont="1" applyFill="1" applyBorder="1" applyAlignment="1" applyProtection="1">
      <alignment horizontal="left" wrapText="1"/>
    </xf>
    <xf numFmtId="0" fontId="33" fillId="25" borderId="36" xfId="0" applyFont="1" applyFill="1" applyBorder="1" applyAlignment="1" applyProtection="1">
      <alignment horizontal="left" wrapText="1"/>
    </xf>
    <xf numFmtId="0" fontId="33" fillId="25" borderId="33" xfId="0" applyFont="1" applyFill="1" applyBorder="1" applyAlignment="1" applyProtection="1">
      <alignment horizontal="left" wrapText="1"/>
    </xf>
    <xf numFmtId="0" fontId="33" fillId="25" borderId="34" xfId="0" applyFont="1" applyFill="1" applyBorder="1" applyAlignment="1" applyProtection="1">
      <alignment horizontal="left" wrapText="1"/>
    </xf>
    <xf numFmtId="0" fontId="20" fillId="14" borderId="38" xfId="0" applyFont="1" applyFill="1" applyBorder="1" applyAlignment="1">
      <alignment horizontal="left"/>
    </xf>
    <xf numFmtId="0" fontId="20" fillId="21" borderId="37" xfId="0" applyFont="1" applyFill="1" applyBorder="1" applyAlignment="1">
      <alignment horizontal="left" vertical="center"/>
    </xf>
    <xf numFmtId="0" fontId="20" fillId="21" borderId="36" xfId="0" applyFont="1" applyFill="1" applyBorder="1" applyAlignment="1">
      <alignment horizontal="left" vertical="center"/>
    </xf>
    <xf numFmtId="0" fontId="20" fillId="21" borderId="38" xfId="0" applyFont="1" applyFill="1" applyBorder="1" applyAlignment="1">
      <alignment horizontal="left" vertical="center"/>
    </xf>
    <xf numFmtId="0" fontId="0" fillId="8" borderId="6" xfId="0" applyFill="1" applyBorder="1" applyAlignment="1">
      <alignment horizontal="center"/>
    </xf>
    <xf numFmtId="0" fontId="21" fillId="0" borderId="10" xfId="0" applyFont="1" applyBorder="1" applyAlignment="1">
      <alignment horizontal="left"/>
    </xf>
    <xf numFmtId="0" fontId="21" fillId="0" borderId="4" xfId="0" applyFont="1" applyBorder="1" applyAlignment="1">
      <alignment horizontal="left"/>
    </xf>
    <xf numFmtId="0" fontId="21" fillId="0" borderId="5" xfId="0" applyFont="1" applyBorder="1" applyAlignment="1">
      <alignment horizontal="left"/>
    </xf>
    <xf numFmtId="0" fontId="21" fillId="0" borderId="10" xfId="0" applyFont="1" applyBorder="1" applyAlignment="1">
      <alignment horizontal="left" vertical="top" wrapText="1"/>
    </xf>
    <xf numFmtId="0" fontId="21" fillId="0" borderId="4" xfId="0" applyFont="1" applyBorder="1" applyAlignment="1">
      <alignment horizontal="left" vertical="top" wrapText="1"/>
    </xf>
    <xf numFmtId="0" fontId="21" fillId="0" borderId="5" xfId="0" applyFont="1" applyBorder="1" applyAlignment="1">
      <alignment horizontal="left" vertical="top" wrapText="1"/>
    </xf>
    <xf numFmtId="0" fontId="20" fillId="0" borderId="10" xfId="0" applyFont="1" applyBorder="1" applyAlignment="1">
      <alignment horizontal="left"/>
    </xf>
    <xf numFmtId="0" fontId="20" fillId="0" borderId="4" xfId="0" applyFont="1" applyBorder="1" applyAlignment="1">
      <alignment horizontal="left"/>
    </xf>
    <xf numFmtId="0" fontId="20" fillId="0" borderId="5" xfId="0" applyFont="1" applyBorder="1" applyAlignment="1">
      <alignment horizontal="left"/>
    </xf>
    <xf numFmtId="0" fontId="40" fillId="23" borderId="39" xfId="0" applyFont="1" applyFill="1" applyBorder="1" applyAlignment="1" applyProtection="1">
      <alignment horizontal="left" wrapText="1"/>
    </xf>
    <xf numFmtId="0" fontId="40" fillId="23" borderId="29" xfId="0" applyFont="1" applyFill="1" applyBorder="1" applyAlignment="1" applyProtection="1">
      <alignment horizontal="left" wrapText="1"/>
    </xf>
    <xf numFmtId="0" fontId="40" fillId="23" borderId="42" xfId="0" applyFont="1" applyFill="1" applyBorder="1" applyAlignment="1" applyProtection="1">
      <alignment horizontal="left" wrapText="1"/>
    </xf>
    <xf numFmtId="0" fontId="40" fillId="23" borderId="6" xfId="0" applyFont="1" applyFill="1" applyBorder="1" applyAlignment="1" applyProtection="1">
      <alignment horizontal="left" wrapText="1"/>
    </xf>
    <xf numFmtId="0" fontId="33" fillId="23" borderId="62" xfId="0" applyFont="1" applyFill="1" applyBorder="1" applyAlignment="1" applyProtection="1">
      <alignment horizontal="left" wrapText="1"/>
    </xf>
    <xf numFmtId="0" fontId="33" fillId="23" borderId="0" xfId="0" applyFont="1" applyFill="1" applyBorder="1" applyAlignment="1" applyProtection="1">
      <alignment horizontal="left" wrapText="1"/>
    </xf>
    <xf numFmtId="0" fontId="33" fillId="23" borderId="61" xfId="0" applyFont="1" applyFill="1" applyBorder="1" applyAlignment="1" applyProtection="1">
      <alignment horizontal="left" wrapText="1"/>
    </xf>
    <xf numFmtId="0" fontId="21" fillId="11" borderId="10" xfId="0" applyFont="1" applyFill="1" applyBorder="1" applyAlignment="1">
      <alignment horizontal="left"/>
    </xf>
    <xf numFmtId="0" fontId="21" fillId="11" borderId="4" xfId="0" applyFont="1" applyFill="1" applyBorder="1" applyAlignment="1">
      <alignment horizontal="left"/>
    </xf>
    <xf numFmtId="0" fontId="20" fillId="11" borderId="10" xfId="0" applyFont="1" applyFill="1" applyBorder="1" applyAlignment="1">
      <alignment horizontal="left"/>
    </xf>
    <xf numFmtId="0" fontId="20" fillId="11" borderId="4" xfId="0" applyFont="1" applyFill="1" applyBorder="1" applyAlignment="1">
      <alignment horizontal="left"/>
    </xf>
    <xf numFmtId="0" fontId="20" fillId="11" borderId="5" xfId="0" applyFont="1" applyFill="1" applyBorder="1" applyAlignment="1">
      <alignment horizontal="left"/>
    </xf>
    <xf numFmtId="0" fontId="33" fillId="25" borderId="42" xfId="0" applyFont="1" applyFill="1" applyBorder="1" applyAlignment="1" applyProtection="1">
      <alignment horizontal="left" wrapText="1"/>
    </xf>
    <xf numFmtId="0" fontId="33" fillId="25" borderId="6" xfId="0" applyFont="1" applyFill="1" applyBorder="1" applyAlignment="1" applyProtection="1">
      <alignment horizontal="left" wrapText="1"/>
    </xf>
    <xf numFmtId="2" fontId="26" fillId="10" borderId="1" xfId="0" applyNumberFormat="1" applyFont="1" applyFill="1" applyBorder="1" applyAlignment="1">
      <alignment horizontal="center"/>
    </xf>
    <xf numFmtId="2" fontId="26" fillId="9" borderId="1" xfId="0" applyNumberFormat="1" applyFont="1" applyFill="1" applyBorder="1" applyAlignment="1">
      <alignment horizontal="center"/>
    </xf>
    <xf numFmtId="0" fontId="8" fillId="11" borderId="39" xfId="0" applyFont="1" applyFill="1" applyBorder="1" applyAlignment="1" applyProtection="1">
      <alignment horizontal="left" wrapText="1" readingOrder="1"/>
      <protection locked="0"/>
    </xf>
    <xf numFmtId="0" fontId="13" fillId="14" borderId="40" xfId="0" applyFont="1" applyFill="1" applyBorder="1" applyAlignment="1" applyProtection="1">
      <alignment wrapText="1"/>
      <protection locked="0"/>
    </xf>
    <xf numFmtId="0" fontId="13" fillId="14" borderId="1" xfId="0" applyFont="1" applyFill="1" applyBorder="1" applyAlignment="1" applyProtection="1">
      <alignment wrapText="1"/>
      <protection locked="0"/>
    </xf>
    <xf numFmtId="0" fontId="14" fillId="14" borderId="3" xfId="0" applyFont="1" applyFill="1" applyBorder="1" applyAlignment="1" applyProtection="1">
      <alignment wrapText="1"/>
      <protection locked="0"/>
    </xf>
    <xf numFmtId="0" fontId="14" fillId="14" borderId="1" xfId="0" applyFont="1" applyFill="1" applyBorder="1" applyAlignment="1" applyProtection="1">
      <alignment wrapText="1"/>
      <protection locked="0"/>
    </xf>
    <xf numFmtId="0" fontId="14" fillId="14" borderId="3" xfId="0" applyFont="1" applyFill="1" applyBorder="1" applyAlignment="1" applyProtection="1">
      <alignment wrapText="1"/>
      <protection locked="0"/>
    </xf>
    <xf numFmtId="0" fontId="14" fillId="14" borderId="4" xfId="0" applyFont="1" applyFill="1" applyBorder="1" applyAlignment="1" applyProtection="1">
      <alignment wrapText="1"/>
      <protection locked="0"/>
    </xf>
    <xf numFmtId="0" fontId="14" fillId="14" borderId="5" xfId="0" applyFont="1" applyFill="1" applyBorder="1" applyAlignment="1" applyProtection="1">
      <alignment wrapText="1"/>
      <protection locked="0"/>
    </xf>
    <xf numFmtId="0" fontId="13" fillId="14" borderId="51" xfId="0" applyFont="1" applyFill="1" applyBorder="1" applyAlignment="1" applyProtection="1">
      <alignment wrapText="1"/>
      <protection locked="0"/>
    </xf>
    <xf numFmtId="0" fontId="13" fillId="14" borderId="9" xfId="0" applyFont="1" applyFill="1" applyBorder="1" applyAlignment="1" applyProtection="1">
      <alignment wrapText="1"/>
      <protection locked="0"/>
    </xf>
    <xf numFmtId="0" fontId="14" fillId="14" borderId="35" xfId="0" applyFont="1" applyFill="1" applyBorder="1" applyAlignment="1" applyProtection="1">
      <alignment wrapText="1"/>
      <protection locked="0"/>
    </xf>
    <xf numFmtId="0" fontId="14" fillId="14" borderId="36" xfId="0" applyFont="1" applyFill="1" applyBorder="1" applyAlignment="1" applyProtection="1">
      <alignment wrapText="1"/>
      <protection locked="0"/>
    </xf>
    <xf numFmtId="0" fontId="14" fillId="14" borderId="38" xfId="0" applyFont="1" applyFill="1" applyBorder="1" applyAlignment="1" applyProtection="1">
      <alignment wrapText="1"/>
      <protection locked="0"/>
    </xf>
    <xf numFmtId="0" fontId="8" fillId="11" borderId="50" xfId="0" applyFont="1" applyFill="1" applyBorder="1" applyAlignment="1" applyProtection="1">
      <alignment horizontal="left" wrapText="1" readingOrder="1"/>
      <protection locked="0"/>
    </xf>
    <xf numFmtId="0" fontId="14" fillId="11" borderId="8" xfId="0" applyFont="1" applyFill="1" applyBorder="1" applyAlignment="1" applyProtection="1">
      <alignment wrapText="1" readingOrder="1"/>
      <protection locked="0"/>
    </xf>
    <xf numFmtId="0" fontId="14" fillId="11" borderId="1" xfId="0" applyFont="1" applyFill="1" applyBorder="1" applyAlignment="1" applyProtection="1">
      <alignment wrapText="1" readingOrder="1"/>
      <protection locked="0"/>
    </xf>
    <xf numFmtId="0" fontId="14" fillId="11" borderId="35" xfId="0" applyFont="1" applyFill="1" applyBorder="1" applyAlignment="1" applyProtection="1">
      <alignment wrapText="1" readingOrder="1"/>
      <protection locked="0"/>
    </xf>
    <xf numFmtId="0" fontId="14" fillId="11" borderId="36" xfId="0" applyFont="1" applyFill="1" applyBorder="1" applyAlignment="1" applyProtection="1">
      <alignment wrapText="1" readingOrder="1"/>
      <protection locked="0"/>
    </xf>
    <xf numFmtId="0" fontId="14" fillId="11" borderId="38" xfId="0" applyFont="1" applyFill="1" applyBorder="1" applyAlignment="1" applyProtection="1">
      <alignment wrapText="1" readingOrder="1"/>
      <protection locked="0"/>
    </xf>
    <xf numFmtId="0" fontId="7" fillId="0" borderId="56" xfId="0" applyFont="1" applyFill="1" applyBorder="1" applyAlignment="1" applyProtection="1">
      <alignment horizontal="center" wrapText="1" readingOrder="1"/>
      <protection locked="0"/>
    </xf>
    <xf numFmtId="0" fontId="0" fillId="0" borderId="40" xfId="0" applyBorder="1" applyAlignment="1" applyProtection="1">
      <alignment horizontal="center" wrapText="1" readingOrder="1"/>
      <protection locked="0"/>
    </xf>
    <xf numFmtId="0" fontId="0" fillId="0" borderId="56" xfId="0" applyBorder="1" applyAlignment="1" applyProtection="1">
      <alignment horizontal="center" wrapText="1" readingOrder="1"/>
      <protection locked="0"/>
    </xf>
    <xf numFmtId="0" fontId="8" fillId="0" borderId="0" xfId="0" applyFont="1" applyFill="1" applyAlignment="1" applyProtection="1">
      <alignment horizontal="center" wrapText="1"/>
      <protection locked="0"/>
    </xf>
    <xf numFmtId="0" fontId="0" fillId="0" borderId="56" xfId="0" applyBorder="1" applyAlignment="1" applyProtection="1">
      <alignment horizontal="center" readingOrder="1"/>
      <protection locked="0"/>
    </xf>
    <xf numFmtId="0" fontId="11" fillId="11" borderId="5" xfId="0" applyFont="1" applyFill="1" applyBorder="1" applyAlignment="1" applyProtection="1">
      <alignment horizontal="center" wrapText="1" readingOrder="1"/>
      <protection locked="0"/>
    </xf>
    <xf numFmtId="0" fontId="11" fillId="11" borderId="2" xfId="0" applyFont="1" applyFill="1" applyBorder="1" applyAlignment="1" applyProtection="1">
      <alignment horizontal="center" wrapText="1" readingOrder="1"/>
      <protection locked="0"/>
    </xf>
    <xf numFmtId="0" fontId="11" fillId="11" borderId="40" xfId="0" applyFont="1" applyFill="1" applyBorder="1" applyAlignment="1" applyProtection="1">
      <alignment horizontal="center" wrapText="1" readingOrder="1"/>
      <protection locked="0"/>
    </xf>
    <xf numFmtId="0" fontId="11" fillId="11" borderId="56" xfId="0" applyFont="1" applyFill="1" applyBorder="1" applyAlignment="1" applyProtection="1">
      <alignment horizontal="center" wrapText="1" readingOrder="1"/>
      <protection locked="0"/>
    </xf>
    <xf numFmtId="3" fontId="11" fillId="11" borderId="5" xfId="0" applyNumberFormat="1" applyFont="1" applyFill="1" applyBorder="1" applyAlignment="1" applyProtection="1">
      <alignment horizontal="left" wrapText="1" readingOrder="1"/>
      <protection locked="0"/>
    </xf>
    <xf numFmtId="49" fontId="11" fillId="11" borderId="2" xfId="0" applyNumberFormat="1" applyFont="1" applyFill="1" applyBorder="1" applyAlignment="1" applyProtection="1">
      <alignment horizontal="left" wrapText="1" readingOrder="1"/>
      <protection locked="0"/>
    </xf>
    <xf numFmtId="3" fontId="11" fillId="11" borderId="32" xfId="0" applyNumberFormat="1" applyFont="1" applyFill="1" applyBorder="1" applyAlignment="1" applyProtection="1">
      <alignment horizontal="left" wrapText="1" readingOrder="1"/>
      <protection locked="0"/>
    </xf>
    <xf numFmtId="0" fontId="8" fillId="11" borderId="1" xfId="0" applyFont="1" applyFill="1" applyBorder="1" applyAlignment="1" applyProtection="1">
      <alignment horizontal="center" wrapText="1"/>
      <protection locked="0"/>
    </xf>
    <xf numFmtId="0" fontId="8" fillId="11" borderId="2" xfId="0" applyFont="1" applyFill="1" applyBorder="1" applyAlignment="1" applyProtection="1">
      <alignment horizontal="center" wrapText="1"/>
      <protection locked="0"/>
    </xf>
    <xf numFmtId="0" fontId="11" fillId="11" borderId="5" xfId="0" applyFont="1" applyFill="1" applyBorder="1" applyAlignment="1" applyProtection="1">
      <alignment horizontal="left" wrapText="1" readingOrder="1"/>
      <protection locked="0"/>
    </xf>
    <xf numFmtId="0" fontId="11" fillId="0" borderId="40" xfId="0" applyFont="1" applyFill="1" applyBorder="1" applyAlignment="1" applyProtection="1">
      <alignment horizontal="center" wrapText="1" readingOrder="1"/>
      <protection locked="0"/>
    </xf>
    <xf numFmtId="0" fontId="11" fillId="0" borderId="56" xfId="0" applyFont="1" applyFill="1" applyBorder="1" applyAlignment="1" applyProtection="1">
      <alignment horizontal="center" wrapText="1" readingOrder="1"/>
      <protection locked="0"/>
    </xf>
    <xf numFmtId="0" fontId="14" fillId="14" borderId="8" xfId="0" applyFont="1" applyFill="1" applyBorder="1" applyAlignment="1" applyProtection="1">
      <alignment horizontal="left" wrapText="1"/>
      <protection locked="0"/>
    </xf>
    <xf numFmtId="0" fontId="14" fillId="14" borderId="8" xfId="0" applyFont="1" applyFill="1" applyBorder="1" applyAlignment="1" applyProtection="1">
      <alignment horizontal="left" wrapText="1"/>
      <protection locked="0"/>
    </xf>
  </cellXfs>
  <cellStyles count="3">
    <cellStyle name="Good" xfId="1" builtinId="26"/>
    <cellStyle name="Normal" xfId="0" builtinId="0"/>
    <cellStyle name="Note" xfId="2" builtinId="10"/>
  </cellStyles>
  <dxfs count="4">
    <dxf>
      <font>
        <b/>
        <i val="0"/>
        <color rgb="FFFF0000"/>
      </font>
    </dxf>
    <dxf>
      <font>
        <b/>
        <i val="0"/>
        <color rgb="FFFF0000"/>
      </font>
    </dxf>
    <dxf>
      <font>
        <color rgb="FFFF0000"/>
      </font>
    </dxf>
    <dxf>
      <font>
        <color rgb="FFFF0000"/>
      </font>
    </dxf>
  </dxfs>
  <tableStyles count="0" defaultTableStyle="TableStyleMedium2" defaultPivotStyle="PivotStyleLight16"/>
  <colors>
    <mruColors>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ustomProperty" Target="../customProperty2.bin"/><Relationship Id="rId2" Type="http://schemas.openxmlformats.org/officeDocument/2006/relationships/customProperty" Target="../customProperty1.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ustomProperty" Target="../customProperty4.bin"/><Relationship Id="rId2" Type="http://schemas.openxmlformats.org/officeDocument/2006/relationships/customProperty" Target="../customProperty3.bin"/><Relationship Id="rId1" Type="http://schemas.openxmlformats.org/officeDocument/2006/relationships/printerSettings" Target="../printerSettings/printerSettings3.bin"/><Relationship Id="rId4" Type="http://schemas.openxmlformats.org/officeDocument/2006/relationships/customProperty" Target="../customProperty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hyperlink" Target="http://ec.europa.eu/europeaid/where/latin-america/country-cooperation/el-salvador/el-salvador_en.htm" TargetMode="External"/><Relationship Id="rId13" Type="http://schemas.openxmlformats.org/officeDocument/2006/relationships/hyperlink" Target="http://ec.europa.eu/europeaid/where/latin-america/country-cooperation/panama/panama_en.htm" TargetMode="External"/><Relationship Id="rId18" Type="http://schemas.openxmlformats.org/officeDocument/2006/relationships/hyperlink" Target="http://ec.europa.eu/europeaid/where/latin-america/country-cooperation/chile/chile_en.htm" TargetMode="External"/><Relationship Id="rId3" Type="http://schemas.openxmlformats.org/officeDocument/2006/relationships/hyperlink" Target="http://ec.europa.eu/europeaid/where/latin-america/country-cooperation/brazil/brazil_en.htm" TargetMode="External"/><Relationship Id="rId21" Type="http://schemas.openxmlformats.org/officeDocument/2006/relationships/customProperty" Target="../customProperty7.bin"/><Relationship Id="rId7" Type="http://schemas.openxmlformats.org/officeDocument/2006/relationships/hyperlink" Target="http://ec.europa.eu/europeaid/where/latin-america/country-cooperation/ecuador/ecuador_en.htm" TargetMode="External"/><Relationship Id="rId12" Type="http://schemas.openxmlformats.org/officeDocument/2006/relationships/hyperlink" Target="http://ec.europa.eu/europeaid/where/latin-america/country-cooperation/nicaragua/nicaragua_en.htm" TargetMode="External"/><Relationship Id="rId17" Type="http://schemas.openxmlformats.org/officeDocument/2006/relationships/hyperlink" Target="http://ec.europa.eu/europeaid/where/latin-america/country-cooperation/venezuela/venezuela_en.htm" TargetMode="External"/><Relationship Id="rId2" Type="http://schemas.openxmlformats.org/officeDocument/2006/relationships/hyperlink" Target="http://ec.europa.eu/europeaid/where/latin-america/country-cooperation/bolivia/bolivia_en.htm" TargetMode="External"/><Relationship Id="rId16" Type="http://schemas.openxmlformats.org/officeDocument/2006/relationships/hyperlink" Target="http://ec.europa.eu/europeaid/where/latin-america/country-cooperation/uruguay/uruguay_en.htm" TargetMode="External"/><Relationship Id="rId20" Type="http://schemas.openxmlformats.org/officeDocument/2006/relationships/customProperty" Target="../customProperty6.bin"/><Relationship Id="rId1" Type="http://schemas.openxmlformats.org/officeDocument/2006/relationships/hyperlink" Target="http://ec.europa.eu/europeaid/where/latin-america/country-cooperation/argentina/argentina_en.htm" TargetMode="External"/><Relationship Id="rId6" Type="http://schemas.openxmlformats.org/officeDocument/2006/relationships/hyperlink" Target="http://ec.europa.eu/europeaid/where/latin-america/country-cooperation/costa-rica/costa-rica_en.htm" TargetMode="External"/><Relationship Id="rId11" Type="http://schemas.openxmlformats.org/officeDocument/2006/relationships/hyperlink" Target="http://ec.europa.eu/europeaid/where/latin-america/country-cooperation/mexico/mexico_en.htm" TargetMode="External"/><Relationship Id="rId5" Type="http://schemas.openxmlformats.org/officeDocument/2006/relationships/hyperlink" Target="http://ec.europa.eu/europeaid/where/latin-america/country-cooperation/colombia/colombia_en.htm" TargetMode="External"/><Relationship Id="rId15" Type="http://schemas.openxmlformats.org/officeDocument/2006/relationships/hyperlink" Target="http://ec.europa.eu/europeaid/where/latin-america/country-cooperation/peru/peru_en.htm" TargetMode="External"/><Relationship Id="rId10" Type="http://schemas.openxmlformats.org/officeDocument/2006/relationships/hyperlink" Target="http://ec.europa.eu/europeaid/where/latin-america/country-cooperation/honduras/honduras_en.htm" TargetMode="External"/><Relationship Id="rId19" Type="http://schemas.openxmlformats.org/officeDocument/2006/relationships/printerSettings" Target="../printerSettings/printerSettings6.bin"/><Relationship Id="rId4" Type="http://schemas.openxmlformats.org/officeDocument/2006/relationships/hyperlink" Target="http://ec.europa.eu/europeaid/where/latin-america/country-cooperation/chile/chile_en.htm" TargetMode="External"/><Relationship Id="rId9" Type="http://schemas.openxmlformats.org/officeDocument/2006/relationships/hyperlink" Target="http://ec.europa.eu/europeaid/where/latin-america/country-cooperation/guatemala/guatemala_en.htm" TargetMode="External"/><Relationship Id="rId14" Type="http://schemas.openxmlformats.org/officeDocument/2006/relationships/hyperlink" Target="http://ec.europa.eu/europeaid/where/latin-america/country-cooperation/paraguay/paraguay_en.ht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9" tint="-0.249977111117893"/>
    <pageSetUpPr fitToPage="1"/>
  </sheetPr>
  <dimension ref="A1:AK351"/>
  <sheetViews>
    <sheetView showGridLines="0" tabSelected="1" view="pageBreakPreview" topLeftCell="A113" zoomScaleNormal="90" zoomScaleSheetLayoutView="100" workbookViewId="0">
      <selection activeCell="A121" sqref="A121:B121"/>
    </sheetView>
  </sheetViews>
  <sheetFormatPr defaultRowHeight="15" x14ac:dyDescent="0.25"/>
  <cols>
    <col min="1" max="1" width="21.42578125" style="16" customWidth="1"/>
    <col min="2" max="2" width="22.7109375" style="16" customWidth="1"/>
    <col min="3" max="3" width="22.7109375" style="17" customWidth="1"/>
    <col min="4" max="4" width="16" style="16" customWidth="1"/>
    <col min="5" max="5" width="18.42578125" style="16" customWidth="1"/>
    <col min="6" max="6" width="21" style="16" customWidth="1"/>
    <col min="7" max="7" width="24" style="16" customWidth="1"/>
    <col min="8" max="8" width="4.140625" style="16" hidden="1" customWidth="1"/>
    <col min="9" max="9" width="3.7109375" style="16" hidden="1" customWidth="1"/>
    <col min="10" max="10" width="12.140625" style="16" hidden="1" customWidth="1"/>
    <col min="11" max="11" width="13.85546875" style="16" hidden="1" customWidth="1"/>
    <col min="12" max="13" width="9.140625" style="16" customWidth="1"/>
    <col min="14" max="14" width="14.28515625" style="16" hidden="1" customWidth="1"/>
    <col min="15" max="15" width="9.140625" style="16" customWidth="1"/>
    <col min="16" max="16384" width="9.140625" style="16"/>
  </cols>
  <sheetData>
    <row r="1" spans="1:17" ht="21" hidden="1" customHeight="1" thickBot="1" x14ac:dyDescent="0.3">
      <c r="A1" s="347"/>
      <c r="B1" s="348"/>
      <c r="C1" s="349"/>
      <c r="D1" s="57" t="s">
        <v>53</v>
      </c>
      <c r="E1" s="350"/>
      <c r="F1" s="351"/>
      <c r="G1" s="58"/>
      <c r="H1" s="285"/>
      <c r="I1" s="285"/>
      <c r="K1" s="15"/>
      <c r="L1" s="15"/>
      <c r="M1" s="15"/>
      <c r="N1" s="15"/>
      <c r="O1" s="15"/>
      <c r="P1" s="15"/>
      <c r="Q1" s="15"/>
    </row>
    <row r="2" spans="1:17" ht="45" hidden="1" customHeight="1" thickBot="1" x14ac:dyDescent="0.3">
      <c r="A2" s="352"/>
      <c r="B2" s="353"/>
      <c r="C2" s="354"/>
      <c r="D2" s="60"/>
      <c r="E2" s="352"/>
      <c r="F2" s="353"/>
      <c r="G2" s="61"/>
      <c r="H2" s="285"/>
      <c r="I2" s="285"/>
      <c r="J2" s="15"/>
      <c r="K2" s="15"/>
      <c r="L2" s="15"/>
      <c r="M2" s="15"/>
      <c r="N2" s="15"/>
      <c r="O2" s="15"/>
      <c r="P2" s="15"/>
      <c r="Q2" s="15"/>
    </row>
    <row r="3" spans="1:17" ht="56.25" customHeight="1" x14ac:dyDescent="0.25">
      <c r="A3" s="355" t="s">
        <v>317</v>
      </c>
      <c r="B3" s="356"/>
      <c r="C3" s="356"/>
      <c r="D3" s="356"/>
      <c r="E3" s="356"/>
      <c r="F3" s="356"/>
      <c r="G3" s="357"/>
      <c r="H3" s="18" t="e">
        <f>IF(AND($D$1="",#REF!="",#REF!="",#REF!="",$D$2="",$G$1="",$G$2=""),"2",IF(OR($D$1="yes",#REF!="yes",#REF!="yes",#REF!="yes",$D$2="yes",$G$1="yes",$G$2="yes"),"2","1"))</f>
        <v>#REF!</v>
      </c>
      <c r="I3" s="19"/>
    </row>
    <row r="4" spans="1:17" ht="23.25" customHeight="1" thickBot="1" x14ac:dyDescent="0.35">
      <c r="A4" s="20"/>
      <c r="B4" s="20"/>
      <c r="C4" s="21"/>
      <c r="D4" s="20"/>
      <c r="E4" s="20"/>
      <c r="F4" s="20"/>
      <c r="G4" s="20"/>
      <c r="H4" s="18" t="e">
        <f>IF(AND($D$1="",#REF!="",#REF!="",#REF!="",$D$2="",$G$1="",$G$2=""),"2",IF(OR($D$1="yes",#REF!="yes",#REF!="yes",#REF!="yes",$D$2="yes",$G$1="yes",$G$2="yes"),"2","1"))</f>
        <v>#REF!</v>
      </c>
      <c r="I4" s="19"/>
    </row>
    <row r="5" spans="1:17" ht="50.1" customHeight="1" thickBot="1" x14ac:dyDescent="0.3">
      <c r="A5" s="358" t="s">
        <v>1</v>
      </c>
      <c r="B5" s="359"/>
      <c r="C5" s="359"/>
      <c r="D5" s="359"/>
      <c r="E5" s="359"/>
      <c r="F5" s="359"/>
      <c r="G5" s="360"/>
      <c r="H5" s="18" t="e">
        <f>IF(AND($D$1="",#REF!="",#REF!="",#REF!="",$D$2="",$G$1="",$G$2=""),"2",IF(OR($D$1="yes",#REF!="yes",#REF!="yes",#REF!="yes",$D$2="yes",$G$1="yes",$G$2="yes"),"2","1"))</f>
        <v>#REF!</v>
      </c>
      <c r="I5" s="22" t="s">
        <v>44</v>
      </c>
    </row>
    <row r="6" spans="1:17" ht="50.1" customHeight="1" thickBot="1" x14ac:dyDescent="0.3">
      <c r="A6" s="277" t="s">
        <v>299</v>
      </c>
      <c r="B6" s="278"/>
      <c r="C6" s="278"/>
      <c r="D6" s="278"/>
      <c r="E6" s="278"/>
      <c r="F6" s="278"/>
      <c r="G6" s="279"/>
      <c r="H6" s="18"/>
      <c r="I6" s="22"/>
    </row>
    <row r="7" spans="1:17" ht="50.1" customHeight="1" thickBot="1" x14ac:dyDescent="0.3">
      <c r="A7" s="201" t="s">
        <v>234</v>
      </c>
      <c r="B7" s="201" t="s">
        <v>285</v>
      </c>
      <c r="C7" s="206" t="s">
        <v>287</v>
      </c>
      <c r="D7" s="280" t="s">
        <v>286</v>
      </c>
      <c r="E7" s="281"/>
      <c r="F7" s="282"/>
      <c r="G7" s="193" t="s">
        <v>0</v>
      </c>
      <c r="H7" s="18"/>
      <c r="I7" s="22"/>
    </row>
    <row r="8" spans="1:17" ht="24" customHeight="1" x14ac:dyDescent="0.25">
      <c r="A8" s="500"/>
      <c r="B8" s="500"/>
      <c r="C8" s="500"/>
      <c r="D8" s="501"/>
      <c r="E8" s="501"/>
      <c r="F8" s="501"/>
      <c r="G8" s="208"/>
      <c r="H8" s="18"/>
      <c r="I8" s="22"/>
    </row>
    <row r="9" spans="1:17" ht="18" customHeight="1" x14ac:dyDescent="0.25">
      <c r="A9" s="246"/>
      <c r="B9" s="246"/>
      <c r="C9" s="246"/>
      <c r="D9" s="272"/>
      <c r="E9" s="272"/>
      <c r="F9" s="272"/>
      <c r="G9" s="199"/>
      <c r="H9" s="18"/>
      <c r="I9" s="22"/>
    </row>
    <row r="10" spans="1:17" ht="15.75" customHeight="1" x14ac:dyDescent="0.25">
      <c r="A10" s="246"/>
      <c r="B10" s="246"/>
      <c r="C10" s="246"/>
      <c r="D10" s="272"/>
      <c r="E10" s="272"/>
      <c r="F10" s="272"/>
      <c r="G10" s="199"/>
      <c r="H10" s="18"/>
      <c r="I10" s="22"/>
    </row>
    <row r="11" spans="1:17" ht="15" customHeight="1" x14ac:dyDescent="0.25">
      <c r="A11" s="243"/>
      <c r="B11" s="243"/>
      <c r="C11" s="246"/>
      <c r="D11" s="272"/>
      <c r="E11" s="272"/>
      <c r="F11" s="272"/>
      <c r="G11" s="196"/>
      <c r="H11" s="18"/>
      <c r="I11" s="22"/>
    </row>
    <row r="12" spans="1:17" ht="15" customHeight="1" x14ac:dyDescent="0.25">
      <c r="A12" s="243"/>
      <c r="B12" s="243"/>
      <c r="C12" s="246"/>
      <c r="D12" s="272"/>
      <c r="E12" s="272"/>
      <c r="F12" s="272"/>
      <c r="G12" s="196"/>
      <c r="H12" s="18"/>
      <c r="I12" s="22"/>
    </row>
    <row r="13" spans="1:17" ht="15" customHeight="1" x14ac:dyDescent="0.25">
      <c r="A13" s="243"/>
      <c r="B13" s="243"/>
      <c r="C13" s="246"/>
      <c r="D13" s="272"/>
      <c r="E13" s="272"/>
      <c r="F13" s="272"/>
      <c r="G13" s="196"/>
      <c r="H13" s="18"/>
      <c r="I13" s="22"/>
    </row>
    <row r="14" spans="1:17" ht="15" customHeight="1" x14ac:dyDescent="0.25">
      <c r="A14" s="243"/>
      <c r="B14" s="243"/>
      <c r="C14" s="246"/>
      <c r="D14" s="272"/>
      <c r="E14" s="272"/>
      <c r="F14" s="272"/>
      <c r="G14" s="196"/>
      <c r="H14" s="18"/>
      <c r="I14" s="22"/>
    </row>
    <row r="15" spans="1:17" ht="15" customHeight="1" x14ac:dyDescent="0.25">
      <c r="A15" s="243"/>
      <c r="B15" s="243"/>
      <c r="C15" s="246"/>
      <c r="D15" s="272"/>
      <c r="E15" s="272"/>
      <c r="F15" s="272"/>
      <c r="G15" s="196"/>
      <c r="H15" s="18"/>
      <c r="I15" s="22"/>
    </row>
    <row r="16" spans="1:17" ht="15" customHeight="1" x14ac:dyDescent="0.25">
      <c r="A16" s="243"/>
      <c r="B16" s="243"/>
      <c r="C16" s="246"/>
      <c r="D16" s="272"/>
      <c r="E16" s="272"/>
      <c r="F16" s="272"/>
      <c r="G16" s="196"/>
      <c r="H16" s="18"/>
      <c r="I16" s="22"/>
      <c r="N16" s="234"/>
    </row>
    <row r="17" spans="1:37" ht="15" customHeight="1" thickBot="1" x14ac:dyDescent="0.3">
      <c r="A17" s="244"/>
      <c r="B17" s="244"/>
      <c r="C17" s="245"/>
      <c r="D17" s="283"/>
      <c r="E17" s="283"/>
      <c r="F17" s="283"/>
      <c r="G17" s="209"/>
      <c r="H17" s="18"/>
      <c r="I17" s="22"/>
      <c r="N17" s="235">
        <f>SUM(G8:G17)</f>
        <v>0</v>
      </c>
    </row>
    <row r="18" spans="1:37" ht="20.25" customHeight="1" thickBot="1" x14ac:dyDescent="0.35">
      <c r="A18" s="273" t="s">
        <v>2</v>
      </c>
      <c r="B18" s="273"/>
      <c r="C18" s="273"/>
      <c r="D18" s="273"/>
      <c r="E18" s="273"/>
      <c r="F18" s="273"/>
      <c r="G18" s="207">
        <f>MIN(N17:N18)</f>
        <v>0</v>
      </c>
      <c r="H18" s="18"/>
      <c r="I18" s="22"/>
      <c r="M18" s="25"/>
      <c r="N18" s="237">
        <f>(G43+G134+G204+G226+G240+G246)*20%</f>
        <v>0</v>
      </c>
      <c r="O18" s="38"/>
    </row>
    <row r="19" spans="1:37" ht="50.1" customHeight="1" thickBot="1" x14ac:dyDescent="0.4">
      <c r="A19" s="154"/>
      <c r="B19" s="274" t="str">
        <f>IF(N17&gt;N18, "Permanent staff costs are limited to 20% of eligible direct costs (headings 2 to 7)","")</f>
        <v/>
      </c>
      <c r="C19" s="274"/>
      <c r="D19" s="274"/>
      <c r="E19" s="274"/>
      <c r="F19" s="274"/>
      <c r="G19" s="275"/>
      <c r="H19" s="18"/>
      <c r="I19" s="22"/>
      <c r="N19" s="234"/>
    </row>
    <row r="20" spans="1:37" ht="50.1" customHeight="1" thickBot="1" x14ac:dyDescent="0.3">
      <c r="A20" s="251" t="s">
        <v>302</v>
      </c>
      <c r="B20" s="252"/>
      <c r="C20" s="252"/>
      <c r="D20" s="252"/>
      <c r="E20" s="252"/>
      <c r="F20" s="252"/>
      <c r="G20" s="253"/>
      <c r="H20" s="18" t="e">
        <f>IF(AND($D$1="",#REF!="",#REF!="",#REF!="",$D$2="",$G$1="",$G$2=""),"2",IF(OR($D$1="yes",#REF!="yes",#REF!="yes",#REF!="yes",$D$2="yes",$G$1="yes",$G$2="yes"),"2","1"))</f>
        <v>#REF!</v>
      </c>
      <c r="I20" s="22" t="s">
        <v>53</v>
      </c>
      <c r="N20" s="236"/>
      <c r="AK20" s="35"/>
    </row>
    <row r="21" spans="1:37" ht="75" customHeight="1" thickBot="1" x14ac:dyDescent="0.3">
      <c r="A21" s="361" t="s">
        <v>234</v>
      </c>
      <c r="B21" s="282"/>
      <c r="C21" s="192" t="s">
        <v>249</v>
      </c>
      <c r="D21" s="362" t="s">
        <v>233</v>
      </c>
      <c r="E21" s="363"/>
      <c r="F21" s="364"/>
      <c r="G21" s="193" t="s">
        <v>0</v>
      </c>
      <c r="H21" s="18" t="e">
        <f>IF(AND($D$1="",#REF!="",#REF!="",#REF!="",$D$2="",$G$1="",$G$2=""),"2",IF(OR($D$1="yes",#REF!="yes",#REF!="yes",#REF!="yes",$D$2="yes",$G$1="yes",$G$2="yes"),"2","1"))</f>
        <v>#REF!</v>
      </c>
      <c r="I21" s="19"/>
    </row>
    <row r="22" spans="1:37" ht="21.75" customHeight="1" x14ac:dyDescent="0.25">
      <c r="A22" s="346"/>
      <c r="B22" s="338"/>
      <c r="C22" s="240"/>
      <c r="D22" s="339"/>
      <c r="E22" s="339"/>
      <c r="F22" s="339"/>
      <c r="G22" s="200"/>
      <c r="H22" s="18" t="e">
        <f>IF(AND($D$1="",#REF!="",#REF!="",#REF!="",$D$2="",$G$1="",$G$2=""),"2",IF(OR($D$1="yes",#REF!="yes",#REF!="yes",#REF!="yes",$D$2="yes",$G$1="yes",$G$2="yes"),"2","1"))</f>
        <v>#REF!</v>
      </c>
      <c r="I22" s="285" t="s">
        <v>55</v>
      </c>
    </row>
    <row r="23" spans="1:37" ht="17.25" customHeight="1" x14ac:dyDescent="0.25">
      <c r="A23" s="346"/>
      <c r="B23" s="338"/>
      <c r="C23" s="238"/>
      <c r="D23" s="247"/>
      <c r="E23" s="247"/>
      <c r="F23" s="247"/>
      <c r="G23" s="200"/>
      <c r="H23" s="18" t="e">
        <f>IF(AND($D$1="",#REF!="",#REF!="",#REF!="",$D$2="",$G$1="",$G$2=""),"2",IF(OR($D$1="yes",#REF!="yes",#REF!="yes",#REF!="yes",$D$2="yes",$G$1="yes",$G$2="yes"),"2","1"))</f>
        <v>#REF!</v>
      </c>
      <c r="I23" s="285"/>
    </row>
    <row r="24" spans="1:37" ht="25.5" customHeight="1" x14ac:dyDescent="0.25">
      <c r="A24" s="346"/>
      <c r="B24" s="338"/>
      <c r="C24" s="238"/>
      <c r="D24" s="247"/>
      <c r="E24" s="247"/>
      <c r="F24" s="247"/>
      <c r="G24" s="162"/>
      <c r="H24" s="18" t="e">
        <f>IF(AND($D$1="",#REF!="",#REF!="",#REF!="",$D$2="",$G$1="",$G$2=""),"2",IF(OR($D$1="yes",#REF!="yes",#REF!="yes",#REF!="yes",$D$2="yes",$G$1="yes",$G$2="yes"),"2","1"))</f>
        <v>#REF!</v>
      </c>
      <c r="I24" s="285"/>
    </row>
    <row r="25" spans="1:37" ht="15" customHeight="1" x14ac:dyDescent="0.25">
      <c r="A25" s="346"/>
      <c r="B25" s="338"/>
      <c r="C25" s="238"/>
      <c r="D25" s="247"/>
      <c r="E25" s="247"/>
      <c r="F25" s="247"/>
      <c r="G25" s="162"/>
      <c r="H25" s="18" t="e">
        <f>IF(AND($D$1="",#REF!="",#REF!="",#REF!="",$D$2="",$G$1="",$G$2=""),"2",IF(OR($D$1="yes",#REF!="yes",#REF!="yes",#REF!="yes",$D$2="yes",$G$1="yes",$G$2="yes"),"2","1"))</f>
        <v>#REF!</v>
      </c>
      <c r="I25" s="285"/>
    </row>
    <row r="26" spans="1:37" ht="15" customHeight="1" x14ac:dyDescent="0.25">
      <c r="A26" s="346"/>
      <c r="B26" s="338"/>
      <c r="C26" s="238"/>
      <c r="D26" s="247"/>
      <c r="E26" s="247"/>
      <c r="F26" s="247"/>
      <c r="G26" s="162"/>
      <c r="H26" s="18" t="e">
        <f>IF(AND($D$1="",#REF!="",#REF!="",#REF!="",$D$2="",$G$1="",$G$2=""),"2",IF(OR($D$1="yes",#REF!="yes",#REF!="yes",#REF!="yes",$D$2="yes",$G$1="yes",$G$2="yes"),"2","1"))</f>
        <v>#REF!</v>
      </c>
      <c r="I26" s="285"/>
    </row>
    <row r="27" spans="1:37" ht="15" customHeight="1" x14ac:dyDescent="0.25">
      <c r="A27" s="346"/>
      <c r="B27" s="338"/>
      <c r="C27" s="238"/>
      <c r="D27" s="247"/>
      <c r="E27" s="247"/>
      <c r="F27" s="247"/>
      <c r="G27" s="162"/>
      <c r="H27" s="18" t="e">
        <f>IF(AND($D$1="",#REF!="",#REF!="",#REF!="",$D$2="",$G$1="",$G$2=""),"2",IF(OR($D$1="yes",#REF!="yes",#REF!="yes",#REF!="yes",$D$2="yes",$G$1="yes",$G$2="yes"),"2","1"))</f>
        <v>#REF!</v>
      </c>
      <c r="I27" s="285"/>
    </row>
    <row r="28" spans="1:37" ht="15" customHeight="1" x14ac:dyDescent="0.25">
      <c r="A28" s="346"/>
      <c r="B28" s="338"/>
      <c r="C28" s="238"/>
      <c r="D28" s="247"/>
      <c r="E28" s="247"/>
      <c r="F28" s="247"/>
      <c r="G28" s="162"/>
      <c r="H28" s="18" t="e">
        <f>IF(AND($D$1="",#REF!="",#REF!="",#REF!="",$D$2="",$G$1="",$G$2=""),"2",IF(OR($D$1="yes",#REF!="yes",#REF!="yes",#REF!="yes",$D$2="yes",$G$1="yes",$G$2="yes"),"2","1"))</f>
        <v>#REF!</v>
      </c>
      <c r="I28" s="285"/>
    </row>
    <row r="29" spans="1:37" ht="15" customHeight="1" x14ac:dyDescent="0.25">
      <c r="A29" s="346"/>
      <c r="B29" s="338"/>
      <c r="C29" s="238"/>
      <c r="D29" s="247"/>
      <c r="E29" s="247"/>
      <c r="F29" s="247"/>
      <c r="G29" s="162"/>
      <c r="H29" s="18" t="e">
        <f>IF(AND($D$1="",#REF!="",#REF!="",#REF!="",$D$2="",$G$1="",$G$2=""),"2",IF(OR($D$1="yes",#REF!="yes",#REF!="yes",#REF!="yes",$D$2="yes",$G$1="yes",$G$2="yes"),"2","1"))</f>
        <v>#REF!</v>
      </c>
      <c r="I29" s="285"/>
    </row>
    <row r="30" spans="1:37" ht="15" customHeight="1" x14ac:dyDescent="0.25">
      <c r="A30" s="346"/>
      <c r="B30" s="338"/>
      <c r="C30" s="238"/>
      <c r="D30" s="247"/>
      <c r="E30" s="247"/>
      <c r="F30" s="247"/>
      <c r="G30" s="162"/>
      <c r="H30" s="18" t="e">
        <f>IF(AND($D$1="",#REF!="",#REF!="",#REF!="",$D$2="",$G$1="",$G$2=""),"2",IF(OR($D$1="yes",#REF!="yes",#REF!="yes",#REF!="yes",$D$2="yes",$G$1="yes",$G$2="yes"),"2","1"))</f>
        <v>#REF!</v>
      </c>
      <c r="I30" s="285"/>
    </row>
    <row r="31" spans="1:37" ht="15" customHeight="1" x14ac:dyDescent="0.25">
      <c r="A31" s="346"/>
      <c r="B31" s="338"/>
      <c r="C31" s="238"/>
      <c r="D31" s="247"/>
      <c r="E31" s="247"/>
      <c r="F31" s="247"/>
      <c r="G31" s="162"/>
      <c r="H31" s="18" t="e">
        <f>IF(AND($D$1="",#REF!="",#REF!="",#REF!="",$D$2="",$G$1="",$G$2=""),"2",IF(OR($D$1="yes",#REF!="yes",#REF!="yes",#REF!="yes",$D$2="yes",$G$1="yes",$G$2="yes"),"2","1"))</f>
        <v>#REF!</v>
      </c>
      <c r="I31" s="285"/>
    </row>
    <row r="32" spans="1:37" ht="15" customHeight="1" x14ac:dyDescent="0.25">
      <c r="A32" s="346"/>
      <c r="B32" s="338"/>
      <c r="C32" s="238"/>
      <c r="D32" s="247"/>
      <c r="E32" s="247"/>
      <c r="F32" s="247"/>
      <c r="G32" s="162"/>
      <c r="H32" s="18" t="e">
        <f>IF(AND($D$1="",#REF!="",#REF!="",#REF!="",$D$2="",$G$1="",$G$2=""),"2",IF(OR($D$1="yes",#REF!="yes",#REF!="yes",#REF!="yes",$D$2="yes",$G$1="yes",$G$2="yes"),"2","1"))</f>
        <v>#REF!</v>
      </c>
      <c r="I32" s="285"/>
    </row>
    <row r="33" spans="1:9" ht="15" customHeight="1" x14ac:dyDescent="0.25">
      <c r="A33" s="346"/>
      <c r="B33" s="338"/>
      <c r="C33" s="238"/>
      <c r="D33" s="247"/>
      <c r="E33" s="247"/>
      <c r="F33" s="247"/>
      <c r="G33" s="162"/>
      <c r="H33" s="18" t="e">
        <f>IF(AND($D$1="",#REF!="",#REF!="",#REF!="",$D$2="",$G$1="",$G$2=""),"2",IF(OR($D$1="yes",#REF!="yes",#REF!="yes",#REF!="yes",$D$2="yes",$G$1="yes",$G$2="yes"),"2","1"))</f>
        <v>#REF!</v>
      </c>
      <c r="I33" s="285"/>
    </row>
    <row r="34" spans="1:9" ht="15" customHeight="1" x14ac:dyDescent="0.25">
      <c r="A34" s="346"/>
      <c r="B34" s="338"/>
      <c r="C34" s="238"/>
      <c r="D34" s="247"/>
      <c r="E34" s="247"/>
      <c r="F34" s="247"/>
      <c r="G34" s="162"/>
      <c r="H34" s="18" t="e">
        <f>IF(AND($D$1="",#REF!="",#REF!="",#REF!="",$D$2="",$G$1="",$G$2=""),"2",IF(OR($D$1="yes",#REF!="yes",#REF!="yes",#REF!="yes",$D$2="yes",$G$1="yes",$G$2="yes"),"2","1"))</f>
        <v>#REF!</v>
      </c>
      <c r="I34" s="285"/>
    </row>
    <row r="35" spans="1:9" ht="15" customHeight="1" x14ac:dyDescent="0.25">
      <c r="A35" s="346"/>
      <c r="B35" s="338"/>
      <c r="C35" s="238"/>
      <c r="D35" s="247"/>
      <c r="E35" s="247"/>
      <c r="F35" s="247"/>
      <c r="G35" s="162"/>
      <c r="H35" s="18" t="e">
        <f>IF(AND($D$1="",#REF!="",#REF!="",#REF!="",$D$2="",$G$1="",$G$2=""),"2",IF(OR($D$1="yes",#REF!="yes",#REF!="yes",#REF!="yes",$D$2="yes",$G$1="yes",$G$2="yes"),"2","1"))</f>
        <v>#REF!</v>
      </c>
      <c r="I35" s="285"/>
    </row>
    <row r="36" spans="1:9" ht="15" customHeight="1" x14ac:dyDescent="0.25">
      <c r="A36" s="346"/>
      <c r="B36" s="338"/>
      <c r="C36" s="238"/>
      <c r="D36" s="247"/>
      <c r="E36" s="247"/>
      <c r="F36" s="247"/>
      <c r="G36" s="162"/>
      <c r="H36" s="18" t="e">
        <f>IF(AND($D$1="",#REF!="",#REF!="",#REF!="",$D$2="",$G$1="",$G$2=""),"2",IF(OR($D$1="yes",#REF!="yes",#REF!="yes",#REF!="yes",$D$2="yes",$G$1="yes",$G$2="yes"),"2","1"))</f>
        <v>#REF!</v>
      </c>
      <c r="I36" s="285"/>
    </row>
    <row r="37" spans="1:9" ht="15" customHeight="1" x14ac:dyDescent="0.25">
      <c r="A37" s="346"/>
      <c r="B37" s="338"/>
      <c r="C37" s="238"/>
      <c r="D37" s="247"/>
      <c r="E37" s="247"/>
      <c r="F37" s="247"/>
      <c r="G37" s="162"/>
      <c r="H37" s="18" t="e">
        <f>IF(AND($D$1="",#REF!="",#REF!="",#REF!="",$D$2="",$G$1="",$G$2=""),"2",IF(OR($D$1="yes",#REF!="yes",#REF!="yes",#REF!="yes",$D$2="yes",$G$1="yes",$G$2="yes"),"2","1"))</f>
        <v>#REF!</v>
      </c>
      <c r="I37" s="285"/>
    </row>
    <row r="38" spans="1:9" ht="15" customHeight="1" x14ac:dyDescent="0.25">
      <c r="A38" s="346"/>
      <c r="B38" s="338"/>
      <c r="C38" s="238"/>
      <c r="D38" s="247"/>
      <c r="E38" s="247"/>
      <c r="F38" s="247"/>
      <c r="G38" s="162"/>
      <c r="H38" s="18" t="e">
        <f>IF(AND($D$1="",#REF!="",#REF!="",#REF!="",$D$2="",$G$1="",$G$2=""),"2",IF(OR($D$1="yes",#REF!="yes",#REF!="yes",#REF!="yes",$D$2="yes",$G$1="yes",$G$2="yes"),"2","1"))</f>
        <v>#REF!</v>
      </c>
      <c r="I38" s="285"/>
    </row>
    <row r="39" spans="1:9" ht="15" customHeight="1" x14ac:dyDescent="0.25">
      <c r="A39" s="346"/>
      <c r="B39" s="338"/>
      <c r="C39" s="238"/>
      <c r="D39" s="247"/>
      <c r="E39" s="247"/>
      <c r="F39" s="247"/>
      <c r="G39" s="162"/>
      <c r="H39" s="18" t="e">
        <f>IF(AND($D$1="",#REF!="",#REF!="",#REF!="",$D$2="",$G$1="",$G$2=""),"2",IF(OR($D$1="yes",#REF!="yes",#REF!="yes",#REF!="yes",$D$2="yes",$G$1="yes",$G$2="yes"),"2","1"))</f>
        <v>#REF!</v>
      </c>
      <c r="I39" s="19"/>
    </row>
    <row r="40" spans="1:9" ht="15" customHeight="1" x14ac:dyDescent="0.25">
      <c r="A40" s="346"/>
      <c r="B40" s="338"/>
      <c r="C40" s="238"/>
      <c r="D40" s="247"/>
      <c r="E40" s="247"/>
      <c r="F40" s="247"/>
      <c r="G40" s="162"/>
      <c r="H40" s="18" t="e">
        <f>IF(AND($D$1="",#REF!="",#REF!="",#REF!="",$D$2="",$G$1="",$G$2=""),"2",IF(OR($D$1="yes",#REF!="yes",#REF!="yes",#REF!="yes",$D$2="yes",$G$1="yes",$G$2="yes"),"2","1"))</f>
        <v>#REF!</v>
      </c>
      <c r="I40" s="19"/>
    </row>
    <row r="41" spans="1:9" ht="15" customHeight="1" x14ac:dyDescent="0.25">
      <c r="A41" s="346"/>
      <c r="B41" s="338"/>
      <c r="C41" s="238"/>
      <c r="D41" s="247"/>
      <c r="E41" s="247"/>
      <c r="F41" s="247"/>
      <c r="G41" s="162"/>
      <c r="H41" s="18" t="e">
        <f>IF(AND($D$1="",#REF!="",#REF!="",#REF!="",$D$2="",$G$1="",$G$2=""),"2",IF(OR($D$1="yes",#REF!="yes",#REF!="yes",#REF!="yes",$D$2="yes",$G$1="yes",$G$2="yes"),"2","1"))</f>
        <v>#REF!</v>
      </c>
      <c r="I41" s="19"/>
    </row>
    <row r="42" spans="1:9" ht="15" customHeight="1" thickBot="1" x14ac:dyDescent="0.3">
      <c r="A42" s="340"/>
      <c r="B42" s="341"/>
      <c r="C42" s="239"/>
      <c r="D42" s="342"/>
      <c r="E42" s="342"/>
      <c r="F42" s="342"/>
      <c r="G42" s="163"/>
      <c r="H42" s="18" t="e">
        <f>IF(AND($D$1="",#REF!="",#REF!="",#REF!="",$D$2="",$G$1="",$G$2=""),"2",IF(OR($D$1="yes",#REF!="yes",#REF!="yes",#REF!="yes",$D$2="yes",$G$1="yes",$G$2="yes"),"2","1"))</f>
        <v>#REF!</v>
      </c>
      <c r="I42" s="19"/>
    </row>
    <row r="43" spans="1:9" ht="50.1" customHeight="1" thickBot="1" x14ac:dyDescent="0.35">
      <c r="A43" s="248" t="s">
        <v>2</v>
      </c>
      <c r="B43" s="249"/>
      <c r="C43" s="249"/>
      <c r="D43" s="249"/>
      <c r="E43" s="249"/>
      <c r="F43" s="250"/>
      <c r="G43" s="43">
        <f>SUM(G22:G42)</f>
        <v>0</v>
      </c>
      <c r="H43" s="18" t="e">
        <f>IF(AND($D$1="",#REF!="",#REF!="",#REF!="",$D$2="",$G$1="",$G$2=""),"2",IF(OR($D$1="yes",#REF!="yes",#REF!="yes",#REF!="yes",$D$2="yes",$G$1="yes",$G$2="yes"),"2","1"))</f>
        <v>#REF!</v>
      </c>
      <c r="I43" s="19"/>
    </row>
    <row r="44" spans="1:9" ht="50.1" customHeight="1" thickBot="1" x14ac:dyDescent="0.3">
      <c r="A44" s="251" t="s">
        <v>303</v>
      </c>
      <c r="B44" s="252"/>
      <c r="C44" s="252"/>
      <c r="D44" s="252"/>
      <c r="E44" s="252"/>
      <c r="F44" s="252"/>
      <c r="G44" s="253"/>
      <c r="H44" s="18" t="e">
        <f>IF(AND($D$1="",#REF!="",#REF!="",#REF!="",$D$2="",$G$1="",$G$2=""),"2",IF(OR($D$1="yes",#REF!="yes",#REF!="yes",#REF!="yes",$D$2="yes",$G$1="yes",$G$2="yes"),"2","1"))</f>
        <v>#REF!</v>
      </c>
      <c r="I44" s="19"/>
    </row>
    <row r="45" spans="1:9" ht="50.1" customHeight="1" thickBot="1" x14ac:dyDescent="0.3">
      <c r="A45" s="343" t="s">
        <v>288</v>
      </c>
      <c r="B45" s="344"/>
      <c r="C45" s="344"/>
      <c r="D45" s="344"/>
      <c r="E45" s="344"/>
      <c r="F45" s="344"/>
      <c r="G45" s="345"/>
      <c r="H45" s="18" t="e">
        <f>IF(AND($D$1="",#REF!="",#REF!="",#REF!="",$D$2="",$G$1="",$G$2=""),"2",IF(OR($D$1="yes",#REF!="yes",#REF!="yes",#REF!="yes",$D$2="yes",$G$1="yes",$G$2="yes"),"2","1"))</f>
        <v>#REF!</v>
      </c>
      <c r="I45" s="19"/>
    </row>
    <row r="46" spans="1:9" ht="75" customHeight="1" thickBot="1" x14ac:dyDescent="0.3">
      <c r="A46" s="257" t="s">
        <v>234</v>
      </c>
      <c r="B46" s="258"/>
      <c r="C46" s="210" t="s">
        <v>247</v>
      </c>
      <c r="D46" s="259" t="s">
        <v>248</v>
      </c>
      <c r="E46" s="260"/>
      <c r="F46" s="261"/>
      <c r="G46" s="211" t="s">
        <v>0</v>
      </c>
      <c r="H46" s="18" t="e">
        <f>IF(AND($D$1="",#REF!="",#REF!="",#REF!="",$D$2="",$G$1="",$G$2=""),"2",IF(OR($D$1="yes",#REF!="yes",#REF!="yes",#REF!="yes",$D$2="yes",$G$1="yes",$G$2="yes"),"2","1"))</f>
        <v>#REF!</v>
      </c>
      <c r="I46" s="19"/>
    </row>
    <row r="47" spans="1:9" ht="15" customHeight="1" x14ac:dyDescent="0.25">
      <c r="A47" s="339"/>
      <c r="B47" s="339"/>
      <c r="C47" s="240"/>
      <c r="D47" s="339"/>
      <c r="E47" s="339"/>
      <c r="F47" s="339"/>
      <c r="G47" s="162"/>
      <c r="H47" s="18" t="e">
        <f>IF(AND($D$1="",#REF!="",#REF!="",#REF!="",$D$2="",$G$1="",$G$2=""),"2",IF(OR($D$1="yes",#REF!="yes",#REF!="yes",#REF!="yes",$D$2="yes",$G$1="yes",$G$2="yes"),"2","1"))</f>
        <v>#REF!</v>
      </c>
      <c r="I47" s="19"/>
    </row>
    <row r="48" spans="1:9" ht="15" customHeight="1" x14ac:dyDescent="0.25">
      <c r="A48" s="247"/>
      <c r="B48" s="247"/>
      <c r="C48" s="238"/>
      <c r="D48" s="247"/>
      <c r="E48" s="247"/>
      <c r="F48" s="247"/>
      <c r="G48" s="160"/>
      <c r="H48" s="18" t="e">
        <f>IF(AND($D$1="",#REF!="",#REF!="",#REF!="",$D$2="",$G$1="",$G$2=""),"2",IF(OR($D$1="yes",#REF!="yes",#REF!="yes",#REF!="yes",$D$2="yes",$G$1="yes",$G$2="yes"),"2","1"))</f>
        <v>#REF!</v>
      </c>
      <c r="I48" s="19"/>
    </row>
    <row r="49" spans="1:9" ht="15" customHeight="1" x14ac:dyDescent="0.25">
      <c r="A49" s="247"/>
      <c r="B49" s="247"/>
      <c r="C49" s="238"/>
      <c r="D49" s="247"/>
      <c r="E49" s="247"/>
      <c r="F49" s="247"/>
      <c r="G49" s="160"/>
      <c r="H49" s="18" t="e">
        <f>IF(AND($D$1="",#REF!="",#REF!="",#REF!="",$D$2="",$G$1="",$G$2=""),"2",IF(OR($D$1="yes",#REF!="yes",#REF!="yes",#REF!="yes",$D$2="yes",$G$1="yes",$G$2="yes"),"2","1"))</f>
        <v>#REF!</v>
      </c>
      <c r="I49" s="19"/>
    </row>
    <row r="50" spans="1:9" ht="15" customHeight="1" x14ac:dyDescent="0.25">
      <c r="A50" s="247"/>
      <c r="B50" s="247"/>
      <c r="C50" s="238"/>
      <c r="D50" s="247"/>
      <c r="E50" s="247"/>
      <c r="F50" s="247"/>
      <c r="G50" s="160"/>
      <c r="H50" s="18" t="e">
        <f>IF(AND($D$1="",#REF!="",#REF!="",#REF!="",$D$2="",$G$1="",$G$2=""),"2",IF(OR($D$1="yes",#REF!="yes",#REF!="yes",#REF!="yes",$D$2="yes",$G$1="yes",$G$2="yes"),"2","1"))</f>
        <v>#REF!</v>
      </c>
      <c r="I50" s="19"/>
    </row>
    <row r="51" spans="1:9" ht="15" customHeight="1" x14ac:dyDescent="0.25">
      <c r="A51" s="247"/>
      <c r="B51" s="247"/>
      <c r="C51" s="240"/>
      <c r="D51" s="247"/>
      <c r="E51" s="247"/>
      <c r="F51" s="247"/>
      <c r="G51" s="160"/>
      <c r="H51" s="18" t="e">
        <f>IF(AND($D$1="",#REF!="",#REF!="",#REF!="",$D$2="",$G$1="",$G$2=""),"2",IF(OR($D$1="yes",#REF!="yes",#REF!="yes",#REF!="yes",$D$2="yes",$G$1="yes",$G$2="yes"),"2","1"))</f>
        <v>#REF!</v>
      </c>
      <c r="I51" s="19"/>
    </row>
    <row r="52" spans="1:9" ht="15" customHeight="1" x14ac:dyDescent="0.25">
      <c r="A52" s="247"/>
      <c r="B52" s="247"/>
      <c r="C52" s="240"/>
      <c r="D52" s="247"/>
      <c r="E52" s="247"/>
      <c r="F52" s="247"/>
      <c r="G52" s="160"/>
      <c r="H52" s="18" t="e">
        <f>IF(AND($D$1="",#REF!="",#REF!="",#REF!="",$D$2="",$G$1="",$G$2=""),"2",IF(OR($D$1="yes",#REF!="yes",#REF!="yes",#REF!="yes",$D$2="yes",$G$1="yes",$G$2="yes"),"2","1"))</f>
        <v>#REF!</v>
      </c>
      <c r="I52" s="19"/>
    </row>
    <row r="53" spans="1:9" ht="15" customHeight="1" x14ac:dyDescent="0.25">
      <c r="A53" s="247"/>
      <c r="B53" s="247"/>
      <c r="C53" s="238"/>
      <c r="D53" s="247"/>
      <c r="E53" s="247"/>
      <c r="F53" s="247"/>
      <c r="G53" s="160"/>
      <c r="H53" s="18" t="e">
        <f>IF(AND($D$1="",#REF!="",#REF!="",#REF!="",$D$2="",$G$1="",$G$2=""),"2",IF(OR($D$1="yes",#REF!="yes",#REF!="yes",#REF!="yes",$D$2="yes",$G$1="yes",$G$2="yes"),"2","1"))</f>
        <v>#REF!</v>
      </c>
      <c r="I53" s="19"/>
    </row>
    <row r="54" spans="1:9" ht="15" customHeight="1" x14ac:dyDescent="0.25">
      <c r="A54" s="247"/>
      <c r="B54" s="247"/>
      <c r="C54" s="238"/>
      <c r="D54" s="247"/>
      <c r="E54" s="247"/>
      <c r="F54" s="247"/>
      <c r="G54" s="160"/>
      <c r="H54" s="18"/>
      <c r="I54" s="19"/>
    </row>
    <row r="55" spans="1:9" ht="15" customHeight="1" x14ac:dyDescent="0.25">
      <c r="A55" s="247"/>
      <c r="B55" s="247"/>
      <c r="C55" s="238"/>
      <c r="D55" s="247"/>
      <c r="E55" s="247"/>
      <c r="F55" s="247"/>
      <c r="G55" s="160"/>
      <c r="H55" s="18"/>
      <c r="I55" s="19"/>
    </row>
    <row r="56" spans="1:9" ht="15" customHeight="1" x14ac:dyDescent="0.25">
      <c r="A56" s="247"/>
      <c r="B56" s="247"/>
      <c r="C56" s="238"/>
      <c r="D56" s="247"/>
      <c r="E56" s="247"/>
      <c r="F56" s="247"/>
      <c r="G56" s="160"/>
      <c r="H56" s="18"/>
      <c r="I56" s="19"/>
    </row>
    <row r="57" spans="1:9" ht="15" customHeight="1" x14ac:dyDescent="0.25">
      <c r="A57" s="247"/>
      <c r="B57" s="247"/>
      <c r="C57" s="238"/>
      <c r="D57" s="247"/>
      <c r="E57" s="247"/>
      <c r="F57" s="247"/>
      <c r="G57" s="160"/>
      <c r="H57" s="18"/>
      <c r="I57" s="19"/>
    </row>
    <row r="58" spans="1:9" ht="15" customHeight="1" x14ac:dyDescent="0.25">
      <c r="A58" s="247"/>
      <c r="B58" s="247"/>
      <c r="C58" s="238"/>
      <c r="D58" s="247"/>
      <c r="E58" s="247"/>
      <c r="F58" s="247"/>
      <c r="G58" s="160"/>
      <c r="H58" s="18" t="e">
        <f>IF(AND($D$1="",#REF!="",#REF!="",#REF!="",$D$2="",$G$1="",$G$2=""),"2",IF(OR($D$1="yes",#REF!="yes",#REF!="yes",#REF!="yes",$D$2="yes",$G$1="yes",$G$2="yes"),"2","1"))</f>
        <v>#REF!</v>
      </c>
      <c r="I58" s="19"/>
    </row>
    <row r="59" spans="1:9" ht="15" customHeight="1" x14ac:dyDescent="0.25">
      <c r="A59" s="247"/>
      <c r="B59" s="247"/>
      <c r="C59" s="238"/>
      <c r="D59" s="247"/>
      <c r="E59" s="247"/>
      <c r="F59" s="247"/>
      <c r="G59" s="160"/>
      <c r="H59" s="18" t="e">
        <f>IF(AND($D$1="",#REF!="",#REF!="",#REF!="",$D$2="",$G$1="",$G$2=""),"2",IF(OR($D$1="yes",#REF!="yes",#REF!="yes",#REF!="yes",$D$2="yes",$G$1="yes",$G$2="yes"),"2","1"))</f>
        <v>#REF!</v>
      </c>
      <c r="I59" s="19"/>
    </row>
    <row r="60" spans="1:9" ht="15" customHeight="1" x14ac:dyDescent="0.25">
      <c r="A60" s="247"/>
      <c r="B60" s="247"/>
      <c r="C60" s="238"/>
      <c r="D60" s="247"/>
      <c r="E60" s="247"/>
      <c r="F60" s="247"/>
      <c r="G60" s="160"/>
      <c r="H60" s="18" t="e">
        <f>IF(AND($D$1="",#REF!="",#REF!="",#REF!="",$D$2="",$G$1="",$G$2=""),"2",IF(OR($D$1="yes",#REF!="yes",#REF!="yes",#REF!="yes",$D$2="yes",$G$1="yes",$G$2="yes"),"2","1"))</f>
        <v>#REF!</v>
      </c>
      <c r="I60" s="19"/>
    </row>
    <row r="61" spans="1:9" ht="15" customHeight="1" x14ac:dyDescent="0.25">
      <c r="A61" s="247"/>
      <c r="B61" s="247"/>
      <c r="C61" s="238"/>
      <c r="D61" s="247"/>
      <c r="E61" s="247"/>
      <c r="F61" s="247"/>
      <c r="G61" s="160"/>
      <c r="H61" s="18" t="e">
        <f>IF(AND($D$1="",#REF!="",#REF!="",#REF!="",$D$2="",$G$1="",$G$2=""),"2",IF(OR($D$1="yes",#REF!="yes",#REF!="yes",#REF!="yes",$D$2="yes",$G$1="yes",$G$2="yes"),"2","1"))</f>
        <v>#REF!</v>
      </c>
      <c r="I61" s="285" t="s">
        <v>55</v>
      </c>
    </row>
    <row r="62" spans="1:9" ht="15" customHeight="1" x14ac:dyDescent="0.25">
      <c r="A62" s="247"/>
      <c r="B62" s="247"/>
      <c r="C62" s="238"/>
      <c r="D62" s="247"/>
      <c r="E62" s="247"/>
      <c r="F62" s="247"/>
      <c r="G62" s="160"/>
      <c r="H62" s="18" t="e">
        <f>IF(AND($D$1="",#REF!="",#REF!="",#REF!="",$D$2="",$G$1="",$G$2=""),"2",IF(OR($D$1="yes",#REF!="yes",#REF!="yes",#REF!="yes",$D$2="yes",$G$1="yes",$G$2="yes"),"2","1"))</f>
        <v>#REF!</v>
      </c>
      <c r="I62" s="285"/>
    </row>
    <row r="63" spans="1:9" ht="15" customHeight="1" x14ac:dyDescent="0.25">
      <c r="A63" s="247"/>
      <c r="B63" s="247"/>
      <c r="C63" s="238"/>
      <c r="D63" s="247"/>
      <c r="E63" s="247"/>
      <c r="F63" s="247"/>
      <c r="G63" s="160"/>
      <c r="H63" s="18" t="e">
        <f>IF(AND($D$1="",#REF!="",#REF!="",#REF!="",$D$2="",$G$1="",$G$2=""),"2",IF(OR($D$1="yes",#REF!="yes",#REF!="yes",#REF!="yes",$D$2="yes",$G$1="yes",$G$2="yes"),"2","1"))</f>
        <v>#REF!</v>
      </c>
      <c r="I63" s="285"/>
    </row>
    <row r="64" spans="1:9" ht="15" customHeight="1" x14ac:dyDescent="0.25">
      <c r="A64" s="247"/>
      <c r="B64" s="247"/>
      <c r="C64" s="238"/>
      <c r="D64" s="247"/>
      <c r="E64" s="247"/>
      <c r="F64" s="247"/>
      <c r="G64" s="160"/>
      <c r="H64" s="18" t="e">
        <f>IF(AND($D$1="",#REF!="",#REF!="",#REF!="",$D$2="",$G$1="",$G$2=""),"2",IF(OR($D$1="yes",#REF!="yes",#REF!="yes",#REF!="yes",$D$2="yes",$G$1="yes",$G$2="yes"),"2","1"))</f>
        <v>#REF!</v>
      </c>
      <c r="I64" s="285"/>
    </row>
    <row r="65" spans="1:9" ht="15" customHeight="1" x14ac:dyDescent="0.25">
      <c r="A65" s="247"/>
      <c r="B65" s="247"/>
      <c r="C65" s="238"/>
      <c r="D65" s="247"/>
      <c r="E65" s="247"/>
      <c r="F65" s="247"/>
      <c r="G65" s="160"/>
      <c r="H65" s="18" t="e">
        <f>IF(AND($D$1="",#REF!="",#REF!="",#REF!="",$D$2="",$G$1="",$G$2=""),"2",IF(OR($D$1="yes",#REF!="yes",#REF!="yes",#REF!="yes",$D$2="yes",$G$1="yes",$G$2="yes"),"2","1"))</f>
        <v>#REF!</v>
      </c>
      <c r="I65" s="285"/>
    </row>
    <row r="66" spans="1:9" ht="15" customHeight="1" x14ac:dyDescent="0.25">
      <c r="A66" s="247"/>
      <c r="B66" s="247"/>
      <c r="C66" s="238"/>
      <c r="D66" s="247"/>
      <c r="E66" s="247"/>
      <c r="F66" s="247"/>
      <c r="G66" s="160"/>
      <c r="H66" s="18" t="e">
        <f>IF(AND($D$1="",#REF!="",#REF!="",#REF!="",$D$2="",$G$1="",$G$2=""),"2",IF(OR($D$1="yes",#REF!="yes",#REF!="yes",#REF!="yes",$D$2="yes",$G$1="yes",$G$2="yes"),"2","1"))</f>
        <v>#REF!</v>
      </c>
      <c r="I66" s="285"/>
    </row>
    <row r="67" spans="1:9" ht="15" customHeight="1" x14ac:dyDescent="0.25">
      <c r="A67" s="247"/>
      <c r="B67" s="247"/>
      <c r="C67" s="238"/>
      <c r="D67" s="247"/>
      <c r="E67" s="247"/>
      <c r="F67" s="247"/>
      <c r="G67" s="160"/>
      <c r="H67" s="18" t="e">
        <f>IF(AND($D$1="",#REF!="",#REF!="",#REF!="",$D$2="",$G$1="",$G$2=""),"2",IF(OR($D$1="yes",#REF!="yes",#REF!="yes",#REF!="yes",$D$2="yes",$G$1="yes",$G$2="yes"),"2","1"))</f>
        <v>#REF!</v>
      </c>
      <c r="I67" s="285"/>
    </row>
    <row r="68" spans="1:9" ht="15" customHeight="1" x14ac:dyDescent="0.25">
      <c r="A68" s="247"/>
      <c r="B68" s="247"/>
      <c r="C68" s="238"/>
      <c r="D68" s="247"/>
      <c r="E68" s="247"/>
      <c r="F68" s="247"/>
      <c r="G68" s="160"/>
      <c r="H68" s="18" t="e">
        <f>IF(AND($D$1="",#REF!="",#REF!="",#REF!="",$D$2="",$G$1="",$G$2=""),"2",IF(OR($D$1="yes",#REF!="yes",#REF!="yes",#REF!="yes",$D$2="yes",$G$1="yes",$G$2="yes"),"2","1"))</f>
        <v>#REF!</v>
      </c>
      <c r="I68" s="285"/>
    </row>
    <row r="69" spans="1:9" ht="15" customHeight="1" x14ac:dyDescent="0.25">
      <c r="A69" s="247"/>
      <c r="B69" s="247"/>
      <c r="C69" s="239"/>
      <c r="D69" s="247"/>
      <c r="E69" s="247"/>
      <c r="F69" s="247"/>
      <c r="G69" s="160"/>
      <c r="H69" s="18" t="e">
        <f>IF(AND($D$1="",#REF!="",#REF!="",#REF!="",$D$2="",$G$1="",$G$2=""),"2",IF(OR($D$1="yes",#REF!="yes",#REF!="yes",#REF!="yes",$D$2="yes",$G$1="yes",$G$2="yes"),"2","1"))</f>
        <v>#REF!</v>
      </c>
      <c r="I69" s="285"/>
    </row>
    <row r="70" spans="1:9" ht="15" customHeight="1" thickBot="1" x14ac:dyDescent="0.3">
      <c r="A70" s="320"/>
      <c r="B70" s="320"/>
      <c r="C70" s="241"/>
      <c r="D70" s="320"/>
      <c r="E70" s="320"/>
      <c r="F70" s="320"/>
      <c r="G70" s="161"/>
      <c r="H70" s="18" t="e">
        <f>IF(AND($D$1="",#REF!="",#REF!="",#REF!="",$D$2="",$G$1="",$G$2=""),"2",IF(OR($D$1="yes",#REF!="yes",#REF!="yes",#REF!="yes",$D$2="yes",$G$1="yes",$G$2="yes"),"2","1"))</f>
        <v>#REF!</v>
      </c>
      <c r="I70" s="285"/>
    </row>
    <row r="71" spans="1:9" ht="50.1" customHeight="1" thickBot="1" x14ac:dyDescent="0.35">
      <c r="A71" s="330" t="s">
        <v>2</v>
      </c>
      <c r="B71" s="276"/>
      <c r="C71" s="276"/>
      <c r="D71" s="276"/>
      <c r="E71" s="276"/>
      <c r="F71" s="331"/>
      <c r="G71" s="43">
        <f>SUM(G47:G70)</f>
        <v>0</v>
      </c>
      <c r="H71" s="18" t="e">
        <f>IF(AND($D$1="",#REF!="",#REF!="",#REF!="",$D$2="",$G$1="",$G$2=""),"2",IF(OR($D$1="yes",#REF!="yes",#REF!="yes",#REF!="yes",$D$2="yes",$G$1="yes",$G$2="yes"),"2","1"))</f>
        <v>#REF!</v>
      </c>
      <c r="I71" s="285"/>
    </row>
    <row r="72" spans="1:9" ht="50.1" customHeight="1" thickBot="1" x14ac:dyDescent="0.3">
      <c r="A72" s="254" t="s">
        <v>289</v>
      </c>
      <c r="B72" s="255"/>
      <c r="C72" s="255"/>
      <c r="D72" s="255"/>
      <c r="E72" s="255"/>
      <c r="F72" s="255"/>
      <c r="G72" s="256"/>
      <c r="H72" s="18" t="e">
        <f>IF(AND($D$1="",#REF!="",#REF!="",#REF!="",$D$2="",$G$1="",$G$2=""),"2",IF(OR($D$1="yes",#REF!="yes",#REF!="yes",#REF!="yes",$D$2="yes",$G$1="yes",$G$2="yes"),"2","1"))</f>
        <v>#REF!</v>
      </c>
      <c r="I72" s="19"/>
    </row>
    <row r="73" spans="1:9" ht="67.5" customHeight="1" thickBot="1" x14ac:dyDescent="0.3">
      <c r="A73" s="257" t="s">
        <v>234</v>
      </c>
      <c r="B73" s="258"/>
      <c r="C73" s="210" t="s">
        <v>247</v>
      </c>
      <c r="D73" s="259" t="s">
        <v>233</v>
      </c>
      <c r="E73" s="260"/>
      <c r="F73" s="261"/>
      <c r="G73" s="211" t="s">
        <v>0</v>
      </c>
      <c r="H73" s="18" t="e">
        <f>IF(AND($D$1="",#REF!="",#REF!="",#REF!="",$D$2="",$G$1="",$G$2=""),"2",IF(OR($D$1="yes",#REF!="yes",#REF!="yes",#REF!="yes",$D$2="yes",$G$1="yes",$G$2="yes"),"2","1"))</f>
        <v>#REF!</v>
      </c>
      <c r="I73" s="19"/>
    </row>
    <row r="74" spans="1:9" ht="15" customHeight="1" x14ac:dyDescent="0.25">
      <c r="A74" s="346"/>
      <c r="B74" s="337"/>
      <c r="C74" s="240"/>
      <c r="D74" s="339"/>
      <c r="E74" s="339"/>
      <c r="F74" s="339"/>
      <c r="G74" s="212"/>
      <c r="H74" s="18"/>
      <c r="I74" s="19"/>
    </row>
    <row r="75" spans="1:9" ht="15" customHeight="1" x14ac:dyDescent="0.25">
      <c r="A75" s="265"/>
      <c r="B75" s="264"/>
      <c r="C75" s="240"/>
      <c r="D75" s="336"/>
      <c r="E75" s="337"/>
      <c r="F75" s="338"/>
      <c r="G75" s="160"/>
      <c r="H75" s="18"/>
      <c r="I75" s="19"/>
    </row>
    <row r="76" spans="1:9" ht="15" customHeight="1" x14ac:dyDescent="0.25">
      <c r="A76" s="265"/>
      <c r="B76" s="264"/>
      <c r="C76" s="238"/>
      <c r="D76" s="262"/>
      <c r="E76" s="263"/>
      <c r="F76" s="264"/>
      <c r="G76" s="160"/>
      <c r="H76" s="18" t="e">
        <f>IF(AND($D$1="",#REF!="",#REF!="",#REF!="",$D$2="",$G$1="",$G$2=""),"2",IF(OR($D$1="yes",#REF!="yes",#REF!="yes",#REF!="yes",$D$2="yes",$G$1="yes",$G$2="yes"),"2","1"))</f>
        <v>#REF!</v>
      </c>
      <c r="I76" s="19"/>
    </row>
    <row r="77" spans="1:9" ht="15" customHeight="1" x14ac:dyDescent="0.25">
      <c r="A77" s="265"/>
      <c r="B77" s="264"/>
      <c r="C77" s="238"/>
      <c r="D77" s="262"/>
      <c r="E77" s="263"/>
      <c r="F77" s="264"/>
      <c r="G77" s="160"/>
      <c r="H77" s="18" t="e">
        <f>IF(AND($D$1="",#REF!="",#REF!="",#REF!="",$D$2="",$G$1="",$G$2=""),"2",IF(OR($D$1="yes",#REF!="yes",#REF!="yes",#REF!="yes",$D$2="yes",$G$1="yes",$G$2="yes"),"2","1"))</f>
        <v>#REF!</v>
      </c>
      <c r="I77" s="19"/>
    </row>
    <row r="78" spans="1:9" ht="15" customHeight="1" x14ac:dyDescent="0.25">
      <c r="A78" s="265"/>
      <c r="B78" s="264"/>
      <c r="C78" s="238"/>
      <c r="D78" s="262"/>
      <c r="E78" s="263"/>
      <c r="F78" s="264"/>
      <c r="G78" s="160"/>
      <c r="H78" s="18" t="e">
        <f>IF(AND($D$1="",#REF!="",#REF!="",#REF!="",$D$2="",$G$1="",$G$2=""),"2",IF(OR($D$1="yes",#REF!="yes",#REF!="yes",#REF!="yes",$D$2="yes",$G$1="yes",$G$2="yes"),"2","1"))</f>
        <v>#REF!</v>
      </c>
      <c r="I78" s="19"/>
    </row>
    <row r="79" spans="1:9" ht="15" customHeight="1" x14ac:dyDescent="0.25">
      <c r="A79" s="265"/>
      <c r="B79" s="264"/>
      <c r="C79" s="238"/>
      <c r="D79" s="262"/>
      <c r="E79" s="263"/>
      <c r="F79" s="264"/>
      <c r="G79" s="160"/>
      <c r="H79" s="18" t="e">
        <f>IF(AND($D$1="",#REF!="",#REF!="",#REF!="",$D$2="",$G$1="",$G$2=""),"2",IF(OR($D$1="yes",#REF!="yes",#REF!="yes",#REF!="yes",$D$2="yes",$G$1="yes",$G$2="yes"),"2","1"))</f>
        <v>#REF!</v>
      </c>
      <c r="I79" s="19"/>
    </row>
    <row r="80" spans="1:9" ht="15" customHeight="1" x14ac:dyDescent="0.25">
      <c r="A80" s="265"/>
      <c r="B80" s="264"/>
      <c r="C80" s="238"/>
      <c r="D80" s="262"/>
      <c r="E80" s="263"/>
      <c r="F80" s="264"/>
      <c r="G80" s="160"/>
      <c r="H80" s="18" t="e">
        <f>IF(AND($D$1="",#REF!="",#REF!="",#REF!="",$D$2="",$G$1="",$G$2=""),"2",IF(OR($D$1="yes",#REF!="yes",#REF!="yes",#REF!="yes",$D$2="yes",$G$1="yes",$G$2="yes"),"2","1"))</f>
        <v>#REF!</v>
      </c>
      <c r="I80" s="19"/>
    </row>
    <row r="81" spans="1:9" ht="15" customHeight="1" x14ac:dyDescent="0.25">
      <c r="A81" s="265"/>
      <c r="B81" s="264"/>
      <c r="C81" s="238"/>
      <c r="D81" s="262"/>
      <c r="E81" s="263"/>
      <c r="F81" s="264"/>
      <c r="G81" s="160"/>
      <c r="H81" s="18" t="e">
        <f>IF(AND($D$1="",#REF!="",#REF!="",#REF!="",$D$2="",$G$1="",$G$2=""),"2",IF(OR($D$1="yes",#REF!="yes",#REF!="yes",#REF!="yes",$D$2="yes",$G$1="yes",$G$2="yes"),"2","1"))</f>
        <v>#REF!</v>
      </c>
      <c r="I81" s="19"/>
    </row>
    <row r="82" spans="1:9" ht="15" customHeight="1" x14ac:dyDescent="0.25">
      <c r="A82" s="265"/>
      <c r="B82" s="264"/>
      <c r="C82" s="238"/>
      <c r="D82" s="262"/>
      <c r="E82" s="263"/>
      <c r="F82" s="264"/>
      <c r="G82" s="160"/>
      <c r="H82" s="18" t="e">
        <f>IF(AND($D$1="",#REF!="",#REF!="",#REF!="",$D$2="",$G$1="",$G$2=""),"2",IF(OR($D$1="yes",#REF!="yes",#REF!="yes",#REF!="yes",$D$2="yes",$G$1="yes",$G$2="yes"),"2","1"))</f>
        <v>#REF!</v>
      </c>
      <c r="I82" s="19"/>
    </row>
    <row r="83" spans="1:9" ht="15" customHeight="1" x14ac:dyDescent="0.25">
      <c r="A83" s="265"/>
      <c r="B83" s="264"/>
      <c r="C83" s="238"/>
      <c r="D83" s="262"/>
      <c r="E83" s="263"/>
      <c r="F83" s="264"/>
      <c r="G83" s="160"/>
      <c r="H83" s="18" t="e">
        <f>IF(AND($D$1="",#REF!="",#REF!="",#REF!="",$D$2="",$G$1="",$G$2=""),"2",IF(OR($D$1="yes",#REF!="yes",#REF!="yes",#REF!="yes",$D$2="yes",$G$1="yes",$G$2="yes"),"2","1"))</f>
        <v>#REF!</v>
      </c>
      <c r="I83" s="19"/>
    </row>
    <row r="84" spans="1:9" ht="15" customHeight="1" x14ac:dyDescent="0.25">
      <c r="A84" s="265"/>
      <c r="B84" s="264"/>
      <c r="C84" s="238"/>
      <c r="D84" s="262"/>
      <c r="E84" s="263"/>
      <c r="F84" s="264"/>
      <c r="G84" s="160"/>
      <c r="H84" s="18" t="e">
        <f>IF(AND($D$1="",#REF!="",#REF!="",#REF!="",$D$2="",$G$1="",$G$2=""),"2",IF(OR($D$1="yes",#REF!="yes",#REF!="yes",#REF!="yes",$D$2="yes",$G$1="yes",$G$2="yes"),"2","1"))</f>
        <v>#REF!</v>
      </c>
      <c r="I84" s="19"/>
    </row>
    <row r="85" spans="1:9" ht="15" customHeight="1" x14ac:dyDescent="0.25">
      <c r="A85" s="265"/>
      <c r="B85" s="264"/>
      <c r="C85" s="238"/>
      <c r="D85" s="262"/>
      <c r="E85" s="263"/>
      <c r="F85" s="264"/>
      <c r="G85" s="160"/>
      <c r="H85" s="18" t="e">
        <f>IF(AND($D$1="",#REF!="",#REF!="",#REF!="",$D$2="",$G$1="",$G$2=""),"2",IF(OR($D$1="yes",#REF!="yes",#REF!="yes",#REF!="yes",$D$2="yes",$G$1="yes",$G$2="yes"),"2","1"))</f>
        <v>#REF!</v>
      </c>
      <c r="I85" s="19"/>
    </row>
    <row r="86" spans="1:9" ht="15" customHeight="1" thickBot="1" x14ac:dyDescent="0.3">
      <c r="A86" s="332"/>
      <c r="B86" s="333"/>
      <c r="C86" s="241"/>
      <c r="D86" s="334"/>
      <c r="E86" s="335"/>
      <c r="F86" s="333"/>
      <c r="G86" s="161"/>
      <c r="H86" s="18" t="e">
        <f>IF(AND($D$1="",#REF!="",#REF!="",#REF!="",$D$2="",$G$1="",$G$2=""),"2",IF(OR($D$1="yes",#REF!="yes",#REF!="yes",#REF!="yes",$D$2="yes",$G$1="yes",$G$2="yes"),"2","1"))</f>
        <v>#REF!</v>
      </c>
      <c r="I86" s="19"/>
    </row>
    <row r="87" spans="1:9" ht="50.1" customHeight="1" thickBot="1" x14ac:dyDescent="0.35">
      <c r="A87" s="248" t="s">
        <v>2</v>
      </c>
      <c r="B87" s="249"/>
      <c r="C87" s="249"/>
      <c r="D87" s="249"/>
      <c r="E87" s="249"/>
      <c r="F87" s="250"/>
      <c r="G87" s="43">
        <f>SUM(G74:G86)</f>
        <v>0</v>
      </c>
      <c r="H87" s="18" t="e">
        <f>IF(AND($D$1="",#REF!="",#REF!="",#REF!="",$D$2="",$G$1="",$G$2=""),"2",IF(OR($D$1="yes",#REF!="yes",#REF!="yes",#REF!="yes",$D$2="yes",$G$1="yes",$G$2="yes"),"2","1"))</f>
        <v>#REF!</v>
      </c>
      <c r="I87" s="285"/>
    </row>
    <row r="88" spans="1:9" ht="37.5" customHeight="1" thickBot="1" x14ac:dyDescent="0.3">
      <c r="A88" s="254" t="s">
        <v>297</v>
      </c>
      <c r="B88" s="255"/>
      <c r="C88" s="255"/>
      <c r="D88" s="255"/>
      <c r="E88" s="255"/>
      <c r="F88" s="255"/>
      <c r="G88" s="256"/>
      <c r="H88" s="18" t="e">
        <f>IF(AND($D$1="",#REF!="",#REF!="",#REF!="",$D$2="",$G$1="",$G$2=""),"2",IF(OR($D$1="yes",#REF!="yes",#REF!="yes",#REF!="yes",$D$2="yes",$G$1="yes",$G$2="yes"),"2","1"))</f>
        <v>#REF!</v>
      </c>
      <c r="I88" s="285"/>
    </row>
    <row r="89" spans="1:9" ht="43.5" customHeight="1" thickBot="1" x14ac:dyDescent="0.3">
      <c r="A89" s="257" t="s">
        <v>234</v>
      </c>
      <c r="B89" s="258"/>
      <c r="C89" s="194" t="s">
        <v>247</v>
      </c>
      <c r="D89" s="259" t="s">
        <v>233</v>
      </c>
      <c r="E89" s="260"/>
      <c r="F89" s="261"/>
      <c r="G89" s="195" t="s">
        <v>0</v>
      </c>
      <c r="H89" s="18" t="e">
        <f>IF(AND($D$1="",#REF!="",#REF!="",#REF!="",$D$2="",$G$1="",$G$2=""),"2",IF(OR($D$1="yes",#REF!="yes",#REF!="yes",#REF!="yes",$D$2="yes",$G$1="yes",$G$2="yes"),"2","1"))</f>
        <v>#REF!</v>
      </c>
      <c r="I89" s="285"/>
    </row>
    <row r="90" spans="1:9" ht="15" customHeight="1" x14ac:dyDescent="0.25">
      <c r="A90" s="464"/>
      <c r="B90" s="268"/>
      <c r="C90" s="242"/>
      <c r="D90" s="266"/>
      <c r="E90" s="267"/>
      <c r="F90" s="268"/>
      <c r="G90" s="159"/>
      <c r="H90" s="18" t="e">
        <f>IF(AND($D$1="",#REF!="",#REF!="",#REF!="",$D$2="",$G$1="",$G$2=""),"2",IF(OR($D$1="yes",#REF!="yes",#REF!="yes",#REF!="yes",$D$2="yes",$G$1="yes",$G$2="yes"),"2","1"))</f>
        <v>#REF!</v>
      </c>
      <c r="I90" s="285"/>
    </row>
    <row r="91" spans="1:9" ht="15" customHeight="1" x14ac:dyDescent="0.25">
      <c r="A91" s="265"/>
      <c r="B91" s="264"/>
      <c r="C91" s="238"/>
      <c r="D91" s="262"/>
      <c r="E91" s="263"/>
      <c r="F91" s="264"/>
      <c r="G91" s="160"/>
      <c r="H91" s="18" t="e">
        <f>IF(AND($D$1="",#REF!="",#REF!="",#REF!="",$D$2="",$G$1="",$G$2=""),"2",IF(OR($D$1="yes",#REF!="yes",#REF!="yes",#REF!="yes",$D$2="yes",$G$1="yes",$G$2="yes"),"2","1"))</f>
        <v>#REF!</v>
      </c>
      <c r="I91" s="285"/>
    </row>
    <row r="92" spans="1:9" ht="15" customHeight="1" x14ac:dyDescent="0.25">
      <c r="A92" s="265"/>
      <c r="B92" s="264"/>
      <c r="C92" s="238"/>
      <c r="D92" s="262"/>
      <c r="E92" s="263"/>
      <c r="F92" s="264"/>
      <c r="G92" s="160"/>
      <c r="H92" s="18" t="e">
        <f>IF(AND($D$1="",#REF!="",#REF!="",#REF!="",$D$2="",$G$1="",$G$2=""),"2",IF(OR($D$1="yes",#REF!="yes",#REF!="yes",#REF!="yes",$D$2="yes",$G$1="yes",$G$2="yes"),"2","1"))</f>
        <v>#REF!</v>
      </c>
      <c r="I92" s="285"/>
    </row>
    <row r="93" spans="1:9" ht="15" customHeight="1" x14ac:dyDescent="0.25">
      <c r="A93" s="265"/>
      <c r="B93" s="264"/>
      <c r="C93" s="238"/>
      <c r="D93" s="262"/>
      <c r="E93" s="263"/>
      <c r="F93" s="264"/>
      <c r="G93" s="160"/>
      <c r="H93" s="18" t="e">
        <f>IF(AND($D$1="",#REF!="",#REF!="",#REF!="",$D$2="",$G$1="",$G$2=""),"2",IF(OR($D$1="yes",#REF!="yes",#REF!="yes",#REF!="yes",$D$2="yes",$G$1="yes",$G$2="yes"),"2","1"))</f>
        <v>#REF!</v>
      </c>
      <c r="I93" s="285"/>
    </row>
    <row r="94" spans="1:9" ht="15" customHeight="1" x14ac:dyDescent="0.25">
      <c r="A94" s="265"/>
      <c r="B94" s="264"/>
      <c r="C94" s="238"/>
      <c r="D94" s="262"/>
      <c r="E94" s="263"/>
      <c r="F94" s="264"/>
      <c r="G94" s="160"/>
      <c r="H94" s="18" t="e">
        <f>IF(AND($D$1="",#REF!="",#REF!="",#REF!="",$D$2="",$G$1="",$G$2=""),"2",IF(OR($D$1="yes",#REF!="yes",#REF!="yes",#REF!="yes",$D$2="yes",$G$1="yes",$G$2="yes"),"2","1"))</f>
        <v>#REF!</v>
      </c>
      <c r="I94" s="285"/>
    </row>
    <row r="95" spans="1:9" ht="15" customHeight="1" x14ac:dyDescent="0.25">
      <c r="A95" s="265"/>
      <c r="B95" s="264"/>
      <c r="C95" s="238"/>
      <c r="D95" s="262"/>
      <c r="E95" s="263"/>
      <c r="F95" s="264"/>
      <c r="G95" s="160"/>
      <c r="H95" s="18" t="e">
        <f>IF(AND($D$1="",#REF!="",#REF!="",#REF!="",$D$2="",$G$1="",$G$2=""),"2",IF(OR($D$1="yes",#REF!="yes",#REF!="yes",#REF!="yes",$D$2="yes",$G$1="yes",$G$2="yes"),"2","1"))</f>
        <v>#REF!</v>
      </c>
      <c r="I95" s="285"/>
    </row>
    <row r="96" spans="1:9" ht="15" customHeight="1" x14ac:dyDescent="0.25">
      <c r="A96" s="265"/>
      <c r="B96" s="264"/>
      <c r="C96" s="238"/>
      <c r="D96" s="262"/>
      <c r="E96" s="263"/>
      <c r="F96" s="264"/>
      <c r="G96" s="160"/>
      <c r="H96" s="18" t="e">
        <f>IF(AND($D$1="",#REF!="",#REF!="",#REF!="",$D$2="",$G$1="",$G$2=""),"2",IF(OR($D$1="yes",#REF!="yes",#REF!="yes",#REF!="yes",$D$2="yes",$G$1="yes",$G$2="yes"),"2","1"))</f>
        <v>#REF!</v>
      </c>
      <c r="I96" s="19"/>
    </row>
    <row r="97" spans="1:9" ht="15" customHeight="1" x14ac:dyDescent="0.25">
      <c r="A97" s="265"/>
      <c r="B97" s="264"/>
      <c r="C97" s="238"/>
      <c r="D97" s="262"/>
      <c r="E97" s="263"/>
      <c r="F97" s="264"/>
      <c r="G97" s="160"/>
      <c r="H97" s="18" t="e">
        <f>IF(AND($D$1="",#REF!="",#REF!="",#REF!="",$D$2="",$G$1="",$G$2=""),"2",IF(OR($D$1="yes",#REF!="yes",#REF!="yes",#REF!="yes",$D$2="yes",$G$1="yes",$G$2="yes"),"2","1"))</f>
        <v>#REF!</v>
      </c>
      <c r="I97" s="19"/>
    </row>
    <row r="98" spans="1:9" ht="15" customHeight="1" x14ac:dyDescent="0.25">
      <c r="A98" s="265"/>
      <c r="B98" s="264"/>
      <c r="C98" s="238"/>
      <c r="D98" s="262"/>
      <c r="E98" s="263"/>
      <c r="F98" s="264"/>
      <c r="G98" s="160"/>
      <c r="H98" s="18" t="e">
        <f>IF(AND($D$1="",#REF!="",#REF!="",#REF!="",$D$2="",$G$1="",$G$2=""),"2",IF(OR($D$1="yes",#REF!="yes",#REF!="yes",#REF!="yes",$D$2="yes",$G$1="yes",$G$2="yes"),"2","1"))</f>
        <v>#REF!</v>
      </c>
      <c r="I98" s="19"/>
    </row>
    <row r="99" spans="1:9" ht="15" customHeight="1" x14ac:dyDescent="0.25">
      <c r="A99" s="265"/>
      <c r="B99" s="264"/>
      <c r="C99" s="238"/>
      <c r="D99" s="262"/>
      <c r="E99" s="263"/>
      <c r="F99" s="264"/>
      <c r="G99" s="160"/>
      <c r="H99" s="18" t="e">
        <f>IF(AND($D$1="",#REF!="",#REF!="",#REF!="",$D$2="",$G$1="",$G$2=""),"2",IF(OR($D$1="yes",#REF!="yes",#REF!="yes",#REF!="yes",$D$2="yes",$G$1="yes",$G$2="yes"),"2","1"))</f>
        <v>#REF!</v>
      </c>
      <c r="I99" s="19"/>
    </row>
    <row r="100" spans="1:9" ht="15" customHeight="1" x14ac:dyDescent="0.25">
      <c r="A100" s="265"/>
      <c r="B100" s="264"/>
      <c r="C100" s="238"/>
      <c r="D100" s="262"/>
      <c r="E100" s="263"/>
      <c r="F100" s="264"/>
      <c r="G100" s="160"/>
      <c r="H100" s="18" t="e">
        <f>IF(AND($D$1="",#REF!="",#REF!="",#REF!="",$D$2="",$G$1="",$G$2=""),"2",IF(OR($D$1="yes",#REF!="yes",#REF!="yes",#REF!="yes",$D$2="yes",$G$1="yes",$G$2="yes"),"2","1"))</f>
        <v>#REF!</v>
      </c>
      <c r="I100" s="19"/>
    </row>
    <row r="101" spans="1:9" ht="15" customHeight="1" x14ac:dyDescent="0.25">
      <c r="A101" s="265"/>
      <c r="B101" s="264"/>
      <c r="C101" s="238"/>
      <c r="D101" s="262"/>
      <c r="E101" s="263"/>
      <c r="F101" s="264"/>
      <c r="G101" s="160"/>
      <c r="H101" s="18" t="e">
        <f>IF(AND($D$1="",#REF!="",#REF!="",#REF!="",$D$2="",$G$1="",$G$2=""),"2",IF(OR($D$1="yes",#REF!="yes",#REF!="yes",#REF!="yes",$D$2="yes",$G$1="yes",$G$2="yes"),"2","1"))</f>
        <v>#REF!</v>
      </c>
      <c r="I101" s="19"/>
    </row>
    <row r="102" spans="1:9" ht="15" customHeight="1" thickBot="1" x14ac:dyDescent="0.3">
      <c r="A102" s="332"/>
      <c r="B102" s="333"/>
      <c r="C102" s="241"/>
      <c r="D102" s="334"/>
      <c r="E102" s="335"/>
      <c r="F102" s="333"/>
      <c r="G102" s="161"/>
      <c r="H102" s="18" t="e">
        <f>IF(AND($D$1="",#REF!="",#REF!="",#REF!="",$D$2="",$G$1="",$G$2=""),"2",IF(OR($D$1="yes",#REF!="yes",#REF!="yes",#REF!="yes",$D$2="yes",$G$1="yes",$G$2="yes"),"2","1"))</f>
        <v>#REF!</v>
      </c>
      <c r="I102" s="19"/>
    </row>
    <row r="103" spans="1:9" ht="37.5" customHeight="1" thickBot="1" x14ac:dyDescent="0.35">
      <c r="A103" s="248" t="s">
        <v>2</v>
      </c>
      <c r="B103" s="249"/>
      <c r="C103" s="249"/>
      <c r="D103" s="249"/>
      <c r="E103" s="249"/>
      <c r="F103" s="250"/>
      <c r="G103" s="43">
        <f>SUM(G90:G102)</f>
        <v>0</v>
      </c>
      <c r="H103" s="18" t="e">
        <f>IF(AND($D$1="",#REF!="",#REF!="",#REF!="",$D$2="",$G$1="",$G$2=""),"2",IF(OR($D$1="yes",#REF!="yes",#REF!="yes",#REF!="yes",$D$2="yes",$G$1="yes",$G$2="yes"),"2","1"))</f>
        <v>#REF!</v>
      </c>
      <c r="I103" s="19"/>
    </row>
    <row r="104" spans="1:9" ht="50.1" customHeight="1" thickBot="1" x14ac:dyDescent="0.3">
      <c r="A104" s="254" t="s">
        <v>290</v>
      </c>
      <c r="B104" s="255"/>
      <c r="C104" s="255"/>
      <c r="D104" s="255"/>
      <c r="E104" s="255"/>
      <c r="F104" s="255"/>
      <c r="G104" s="256"/>
      <c r="H104" s="18" t="e">
        <f>IF(AND($D$1="",#REF!="",#REF!="",#REF!="",$D$2="",$G$1="",$G$2=""),"2",IF(OR($D$1="yes",#REF!="yes",#REF!="yes",#REF!="yes",$D$2="yes",$G$1="yes",$G$2="yes"),"2","1"))</f>
        <v>#REF!</v>
      </c>
      <c r="I104" s="19"/>
    </row>
    <row r="105" spans="1:9" ht="75" customHeight="1" thickBot="1" x14ac:dyDescent="0.3">
      <c r="A105" s="257" t="s">
        <v>234</v>
      </c>
      <c r="B105" s="258"/>
      <c r="C105" s="194" t="s">
        <v>236</v>
      </c>
      <c r="D105" s="259" t="s">
        <v>246</v>
      </c>
      <c r="E105" s="260"/>
      <c r="F105" s="261"/>
      <c r="G105" s="195" t="s">
        <v>0</v>
      </c>
      <c r="H105" s="18" t="e">
        <f>IF(AND($D$1="",#REF!="",#REF!="",#REF!="",$D$2="",$G$1="",$G$2=""),"2",IF(OR($D$1="yes",#REF!="yes",#REF!="yes",#REF!="yes",$D$2="yes",$G$1="yes",$G$2="yes"),"2","1"))</f>
        <v>#REF!</v>
      </c>
      <c r="I105" s="19"/>
    </row>
    <row r="106" spans="1:9" ht="15" customHeight="1" x14ac:dyDescent="0.25">
      <c r="A106" s="464"/>
      <c r="B106" s="268"/>
      <c r="C106" s="242"/>
      <c r="D106" s="266"/>
      <c r="E106" s="267"/>
      <c r="F106" s="268"/>
      <c r="G106" s="159"/>
      <c r="H106" s="18" t="e">
        <f>IF(AND($D$1="",#REF!="",#REF!="",#REF!="",$D$2="",$G$1="",$G$2=""),"2",IF(OR($D$1="yes",#REF!="yes",#REF!="yes",#REF!="yes",$D$2="yes",$G$1="yes",$G$2="yes"),"2","1"))</f>
        <v>#REF!</v>
      </c>
      <c r="I106" s="19"/>
    </row>
    <row r="107" spans="1:9" ht="15" customHeight="1" x14ac:dyDescent="0.25">
      <c r="A107" s="265"/>
      <c r="B107" s="264"/>
      <c r="C107" s="238"/>
      <c r="D107" s="262"/>
      <c r="E107" s="263"/>
      <c r="F107" s="264"/>
      <c r="G107" s="160"/>
      <c r="H107" s="18" t="e">
        <f>IF(AND($D$1="",#REF!="",#REF!="",#REF!="",$D$2="",$G$1="",$G$2=""),"2",IF(OR($D$1="yes",#REF!="yes",#REF!="yes",#REF!="yes",$D$2="yes",$G$1="yes",$G$2="yes"),"2","1"))</f>
        <v>#REF!</v>
      </c>
      <c r="I107" s="19"/>
    </row>
    <row r="108" spans="1:9" ht="15" customHeight="1" x14ac:dyDescent="0.25">
      <c r="A108" s="265"/>
      <c r="B108" s="264"/>
      <c r="C108" s="238"/>
      <c r="D108" s="262"/>
      <c r="E108" s="263"/>
      <c r="F108" s="264"/>
      <c r="G108" s="160"/>
      <c r="H108" s="18" t="e">
        <f>IF(AND($D$1="",#REF!="",#REF!="",#REF!="",$D$2="",$G$1="",$G$2=""),"2",IF(OR($D$1="yes",#REF!="yes",#REF!="yes",#REF!="yes",$D$2="yes",$G$1="yes",$G$2="yes"),"2","1"))</f>
        <v>#REF!</v>
      </c>
      <c r="I108" s="285" t="s">
        <v>55</v>
      </c>
    </row>
    <row r="109" spans="1:9" ht="15" customHeight="1" x14ac:dyDescent="0.25">
      <c r="A109" s="265"/>
      <c r="B109" s="264"/>
      <c r="C109" s="238"/>
      <c r="D109" s="262"/>
      <c r="E109" s="263"/>
      <c r="F109" s="264"/>
      <c r="G109" s="160"/>
      <c r="H109" s="18" t="e">
        <f>IF(AND($D$1="",#REF!="",#REF!="",#REF!="",$D$2="",$G$1="",$G$2=""),"2",IF(OR($D$1="yes",#REF!="yes",#REF!="yes",#REF!="yes",$D$2="yes",$G$1="yes",$G$2="yes"),"2","1"))</f>
        <v>#REF!</v>
      </c>
      <c r="I109" s="285"/>
    </row>
    <row r="110" spans="1:9" ht="15" customHeight="1" x14ac:dyDescent="0.25">
      <c r="A110" s="265"/>
      <c r="B110" s="264"/>
      <c r="C110" s="238"/>
      <c r="D110" s="262"/>
      <c r="E110" s="263"/>
      <c r="F110" s="264"/>
      <c r="G110" s="160"/>
      <c r="H110" s="18" t="e">
        <f>IF(AND($D$1="",#REF!="",#REF!="",#REF!="",$D$2="",$G$1="",$G$2=""),"2",IF(OR($D$1="yes",#REF!="yes",#REF!="yes",#REF!="yes",$D$2="yes",$G$1="yes",$G$2="yes"),"2","1"))</f>
        <v>#REF!</v>
      </c>
      <c r="I110" s="285"/>
    </row>
    <row r="111" spans="1:9" ht="15" customHeight="1" x14ac:dyDescent="0.25">
      <c r="A111" s="265"/>
      <c r="B111" s="264"/>
      <c r="C111" s="238"/>
      <c r="D111" s="262"/>
      <c r="E111" s="263"/>
      <c r="F111" s="264"/>
      <c r="G111" s="160"/>
      <c r="H111" s="18" t="e">
        <f>IF(AND($D$1="",#REF!="",#REF!="",#REF!="",$D$2="",$G$1="",$G$2=""),"2",IF(OR($D$1="yes",#REF!="yes",#REF!="yes",#REF!="yes",$D$2="yes",$G$1="yes",$G$2="yes"),"2","1"))</f>
        <v>#REF!</v>
      </c>
      <c r="I111" s="285"/>
    </row>
    <row r="112" spans="1:9" ht="15" customHeight="1" x14ac:dyDescent="0.25">
      <c r="A112" s="265"/>
      <c r="B112" s="264"/>
      <c r="C112" s="238"/>
      <c r="D112" s="262"/>
      <c r="E112" s="263"/>
      <c r="F112" s="264"/>
      <c r="G112" s="160"/>
      <c r="H112" s="18" t="e">
        <f>IF(AND($D$1="",#REF!="",#REF!="",#REF!="",$D$2="",$G$1="",$G$2=""),"2",IF(OR($D$1="yes",#REF!="yes",#REF!="yes",#REF!="yes",$D$2="yes",$G$1="yes",$G$2="yes"),"2","1"))</f>
        <v>#REF!</v>
      </c>
      <c r="I112" s="285"/>
    </row>
    <row r="113" spans="1:9" ht="15" customHeight="1" x14ac:dyDescent="0.25">
      <c r="A113" s="265"/>
      <c r="B113" s="264"/>
      <c r="C113" s="238"/>
      <c r="D113" s="262"/>
      <c r="E113" s="263"/>
      <c r="F113" s="264"/>
      <c r="G113" s="160"/>
      <c r="H113" s="18" t="e">
        <f>IF(AND($D$1="",#REF!="",#REF!="",#REF!="",$D$2="",$G$1="",$G$2=""),"2",IF(OR($D$1="yes",#REF!="yes",#REF!="yes",#REF!="yes",$D$2="yes",$G$1="yes",$G$2="yes"),"2","1"))</f>
        <v>#REF!</v>
      </c>
      <c r="I113" s="19"/>
    </row>
    <row r="114" spans="1:9" ht="15" customHeight="1" thickBot="1" x14ac:dyDescent="0.3">
      <c r="A114" s="332"/>
      <c r="B114" s="333"/>
      <c r="C114" s="241"/>
      <c r="D114" s="334"/>
      <c r="E114" s="335"/>
      <c r="F114" s="333"/>
      <c r="G114" s="161"/>
      <c r="H114" s="18" t="e">
        <f>IF(AND($D$1="",#REF!="",#REF!="",#REF!="",$D$2="",$G$1="",$G$2=""),"2",IF(OR($D$1="yes",#REF!="yes",#REF!="yes",#REF!="yes",$D$2="yes",$G$1="yes",$G$2="yes"),"2","1"))</f>
        <v>#REF!</v>
      </c>
      <c r="I114" s="19"/>
    </row>
    <row r="115" spans="1:9" ht="42.75" customHeight="1" thickBot="1" x14ac:dyDescent="0.35">
      <c r="A115" s="248" t="s">
        <v>2</v>
      </c>
      <c r="B115" s="249"/>
      <c r="C115" s="249"/>
      <c r="D115" s="249"/>
      <c r="E115" s="249"/>
      <c r="F115" s="250"/>
      <c r="G115" s="43">
        <f>SUM(G106:G114)</f>
        <v>0</v>
      </c>
      <c r="H115" s="18" t="e">
        <f>IF(AND($D$1="",#REF!="",#REF!="",#REF!="",$D$2="",$G$1="",$G$2=""),"2",IF(OR($D$1="yes",#REF!="yes",#REF!="yes",#REF!="yes",$D$2="yes",$G$1="yes",$G$2="yes"),"2","1"))</f>
        <v>#REF!</v>
      </c>
      <c r="I115" s="19"/>
    </row>
    <row r="116" spans="1:9" ht="50.1" customHeight="1" thickBot="1" x14ac:dyDescent="0.3">
      <c r="A116" s="254" t="s">
        <v>298</v>
      </c>
      <c r="B116" s="255"/>
      <c r="C116" s="255"/>
      <c r="D116" s="255"/>
      <c r="E116" s="255"/>
      <c r="F116" s="255"/>
      <c r="G116" s="256"/>
      <c r="H116" s="18" t="e">
        <f>IF(AND($D$1="",#REF!="",#REF!="",#REF!="",$D$2="",$G$1="",$G$2=""),"2",IF(OR($D$1="yes",#REF!="yes",#REF!="yes",#REF!="yes",$D$2="yes",$G$1="yes",$G$2="yes"),"2","1"))</f>
        <v>#REF!</v>
      </c>
      <c r="I116" s="19"/>
    </row>
    <row r="117" spans="1:9" ht="70.5" customHeight="1" thickBot="1" x14ac:dyDescent="0.3">
      <c r="A117" s="257" t="s">
        <v>234</v>
      </c>
      <c r="B117" s="258"/>
      <c r="C117" s="194" t="s">
        <v>236</v>
      </c>
      <c r="D117" s="259" t="s">
        <v>296</v>
      </c>
      <c r="E117" s="260"/>
      <c r="F117" s="261"/>
      <c r="G117" s="195" t="s">
        <v>0</v>
      </c>
      <c r="H117" s="18" t="e">
        <f>IF(AND($D$1="",#REF!="",#REF!="",#REF!="",$D$2="",$G$1="",$G$2=""),"2",IF(OR($D$1="yes",#REF!="yes",#REF!="yes",#REF!="yes",$D$2="yes",$G$1="yes",$G$2="yes"),"2","1"))</f>
        <v>#REF!</v>
      </c>
      <c r="I117" s="19"/>
    </row>
    <row r="118" spans="1:9" x14ac:dyDescent="0.25">
      <c r="A118" s="464"/>
      <c r="B118" s="268"/>
      <c r="C118" s="242"/>
      <c r="D118" s="266"/>
      <c r="E118" s="267"/>
      <c r="F118" s="268"/>
      <c r="G118" s="159"/>
      <c r="H118" s="18" t="e">
        <f>IF(AND($D$1="",#REF!="",#REF!="",#REF!="",$D$2="",$G$1="",$G$2=""),"2",IF(OR($D$1="yes",#REF!="yes",#REF!="yes",#REF!="yes",$D$2="yes",$G$1="yes",$G$2="yes"),"2","1"))</f>
        <v>#REF!</v>
      </c>
      <c r="I118" s="19"/>
    </row>
    <row r="119" spans="1:9" x14ac:dyDescent="0.25">
      <c r="A119" s="265"/>
      <c r="B119" s="264"/>
      <c r="C119" s="238"/>
      <c r="D119" s="262"/>
      <c r="E119" s="263"/>
      <c r="F119" s="264"/>
      <c r="G119" s="160"/>
      <c r="H119" s="18" t="e">
        <f>IF(AND($D$1="",#REF!="",#REF!="",#REF!="",$D$2="",$G$1="",$G$2=""),"2",IF(OR($D$1="yes",#REF!="yes",#REF!="yes",#REF!="yes",$D$2="yes",$G$1="yes",$G$2="yes"),"2","1"))</f>
        <v>#REF!</v>
      </c>
      <c r="I119" s="19"/>
    </row>
    <row r="120" spans="1:9" ht="15" customHeight="1" x14ac:dyDescent="0.25">
      <c r="A120" s="265"/>
      <c r="B120" s="264"/>
      <c r="C120" s="238"/>
      <c r="D120" s="262"/>
      <c r="E120" s="263"/>
      <c r="F120" s="264"/>
      <c r="G120" s="160"/>
      <c r="H120" s="18" t="e">
        <f>IF(AND($D$1="",#REF!="",#REF!="",#REF!="",$D$2="",$G$1="",$G$2=""),"2",IF(OR($D$1="yes",#REF!="yes",#REF!="yes",#REF!="yes",$D$2="yes",$G$1="yes",$G$2="yes"),"2","1"))</f>
        <v>#REF!</v>
      </c>
      <c r="I120" s="285" t="s">
        <v>55</v>
      </c>
    </row>
    <row r="121" spans="1:9" x14ac:dyDescent="0.25">
      <c r="A121" s="265"/>
      <c r="B121" s="264"/>
      <c r="C121" s="238"/>
      <c r="D121" s="262"/>
      <c r="E121" s="263"/>
      <c r="F121" s="264"/>
      <c r="G121" s="160"/>
      <c r="H121" s="18" t="e">
        <f>IF(AND($D$1="",#REF!="",#REF!="",#REF!="",$D$2="",$G$1="",$G$2=""),"2",IF(OR($D$1="yes",#REF!="yes",#REF!="yes",#REF!="yes",$D$2="yes",$G$1="yes",$G$2="yes"),"2","1"))</f>
        <v>#REF!</v>
      </c>
      <c r="I121" s="285"/>
    </row>
    <row r="122" spans="1:9" x14ac:dyDescent="0.25">
      <c r="A122" s="265"/>
      <c r="B122" s="264"/>
      <c r="C122" s="238"/>
      <c r="D122" s="262"/>
      <c r="E122" s="263"/>
      <c r="F122" s="264"/>
      <c r="G122" s="160"/>
      <c r="H122" s="18" t="e">
        <f>IF(AND($D$1="",#REF!="",#REF!="",#REF!="",$D$2="",$G$1="",$G$2=""),"2",IF(OR($D$1="yes",#REF!="yes",#REF!="yes",#REF!="yes",$D$2="yes",$G$1="yes",$G$2="yes"),"2","1"))</f>
        <v>#REF!</v>
      </c>
      <c r="I122" s="285"/>
    </row>
    <row r="123" spans="1:9" x14ac:dyDescent="0.25">
      <c r="A123" s="265"/>
      <c r="B123" s="264"/>
      <c r="C123" s="238"/>
      <c r="D123" s="262"/>
      <c r="E123" s="263"/>
      <c r="F123" s="264"/>
      <c r="G123" s="160"/>
      <c r="H123" s="18" t="e">
        <f>IF(AND($D$1="",#REF!="",#REF!="",#REF!="",$D$2="",$G$1="",$G$2=""),"2",IF(OR($D$1="yes",#REF!="yes",#REF!="yes",#REF!="yes",$D$2="yes",$G$1="yes",$G$2="yes"),"2","1"))</f>
        <v>#REF!</v>
      </c>
      <c r="I123" s="285"/>
    </row>
    <row r="124" spans="1:9" x14ac:dyDescent="0.25">
      <c r="A124" s="265"/>
      <c r="B124" s="264"/>
      <c r="C124" s="238"/>
      <c r="D124" s="262"/>
      <c r="E124" s="263"/>
      <c r="F124" s="264"/>
      <c r="G124" s="160"/>
      <c r="H124" s="18" t="e">
        <f>IF(AND($D$1="",#REF!="",#REF!="",#REF!="",$D$2="",$G$1="",$G$2=""),"2",IF(OR($D$1="yes",#REF!="yes",#REF!="yes",#REF!="yes",$D$2="yes",$G$1="yes",$G$2="yes"),"2","1"))</f>
        <v>#REF!</v>
      </c>
      <c r="I124" s="285"/>
    </row>
    <row r="125" spans="1:9" x14ac:dyDescent="0.25">
      <c r="A125" s="265"/>
      <c r="B125" s="264"/>
      <c r="C125" s="238"/>
      <c r="D125" s="262"/>
      <c r="E125" s="263"/>
      <c r="F125" s="264"/>
      <c r="G125" s="160"/>
      <c r="H125" s="18" t="e">
        <f>IF(AND($D$1="",#REF!="",#REF!="",#REF!="",$D$2="",$G$1="",$G$2=""),"2",IF(OR($D$1="yes",#REF!="yes",#REF!="yes",#REF!="yes",$D$2="yes",$G$1="yes",$G$2="yes"),"2","1"))</f>
        <v>#REF!</v>
      </c>
      <c r="I125" s="285"/>
    </row>
    <row r="126" spans="1:9" x14ac:dyDescent="0.25">
      <c r="A126" s="265"/>
      <c r="B126" s="264"/>
      <c r="C126" s="238"/>
      <c r="D126" s="262"/>
      <c r="E126" s="263"/>
      <c r="F126" s="264"/>
      <c r="G126" s="160"/>
      <c r="H126" s="18" t="e">
        <f>IF(AND($D$1="",#REF!="",#REF!="",#REF!="",$D$2="",$G$1="",$G$2=""),"2",IF(OR($D$1="yes",#REF!="yes",#REF!="yes",#REF!="yes",$D$2="yes",$G$1="yes",$G$2="yes"),"2","1"))</f>
        <v>#REF!</v>
      </c>
      <c r="I126" s="285"/>
    </row>
    <row r="127" spans="1:9" x14ac:dyDescent="0.25">
      <c r="A127" s="265"/>
      <c r="B127" s="264"/>
      <c r="C127" s="238"/>
      <c r="D127" s="262"/>
      <c r="E127" s="263"/>
      <c r="F127" s="264"/>
      <c r="G127" s="160"/>
      <c r="H127" s="18" t="e">
        <f>IF(AND($D$1="",#REF!="",#REF!="",#REF!="",$D$2="",$G$1="",$G$2=""),"2",IF(OR($D$1="yes",#REF!="yes",#REF!="yes",#REF!="yes",$D$2="yes",$G$1="yes",$G$2="yes"),"2","1"))</f>
        <v>#REF!</v>
      </c>
      <c r="I127" s="285"/>
    </row>
    <row r="128" spans="1:9" x14ac:dyDescent="0.25">
      <c r="A128" s="265"/>
      <c r="B128" s="264"/>
      <c r="C128" s="238"/>
      <c r="D128" s="262"/>
      <c r="E128" s="263"/>
      <c r="F128" s="264"/>
      <c r="G128" s="160"/>
      <c r="H128" s="18" t="e">
        <f>IF(AND($D$1="",#REF!="",#REF!="",#REF!="",$D$2="",$G$1="",$G$2=""),"2",IF(OR($D$1="yes",#REF!="yes",#REF!="yes",#REF!="yes",$D$2="yes",$G$1="yes",$G$2="yes"),"2","1"))</f>
        <v>#REF!</v>
      </c>
      <c r="I128" s="285"/>
    </row>
    <row r="129" spans="1:9" x14ac:dyDescent="0.25">
      <c r="A129" s="265"/>
      <c r="B129" s="264"/>
      <c r="C129" s="238"/>
      <c r="D129" s="262"/>
      <c r="E129" s="263"/>
      <c r="F129" s="264"/>
      <c r="G129" s="160"/>
      <c r="H129" s="18" t="e">
        <f>IF(AND($D$1="",#REF!="",#REF!="",#REF!="",$D$2="",$G$1="",$G$2=""),"2",IF(OR($D$1="yes",#REF!="yes",#REF!="yes",#REF!="yes",$D$2="yes",$G$1="yes",$G$2="yes"),"2","1"))</f>
        <v>#REF!</v>
      </c>
      <c r="I129" s="285"/>
    </row>
    <row r="130" spans="1:9" x14ac:dyDescent="0.25">
      <c r="A130" s="265"/>
      <c r="B130" s="264"/>
      <c r="C130" s="238"/>
      <c r="D130" s="262"/>
      <c r="E130" s="263"/>
      <c r="F130" s="264"/>
      <c r="G130" s="160"/>
      <c r="H130" s="18" t="e">
        <f>IF(AND($D$1="",#REF!="",#REF!="",#REF!="",$D$2="",$G$1="",$G$2=""),"2",IF(OR($D$1="yes",#REF!="yes",#REF!="yes",#REF!="yes",$D$2="yes",$G$1="yes",$G$2="yes"),"2","1"))</f>
        <v>#REF!</v>
      </c>
      <c r="I130" s="285"/>
    </row>
    <row r="131" spans="1:9" x14ac:dyDescent="0.25">
      <c r="A131" s="265"/>
      <c r="B131" s="264"/>
      <c r="C131" s="238"/>
      <c r="D131" s="262"/>
      <c r="E131" s="263"/>
      <c r="F131" s="264"/>
      <c r="G131" s="160"/>
      <c r="H131" s="18" t="e">
        <f>IF(AND($D$1="",#REF!="",#REF!="",#REF!="",$D$2="",$G$1="",$G$2=""),"2",IF(OR($D$1="yes",#REF!="yes",#REF!="yes",#REF!="yes",$D$2="yes",$G$1="yes",$G$2="yes"),"2","1"))</f>
        <v>#REF!</v>
      </c>
      <c r="I131" s="19"/>
    </row>
    <row r="132" spans="1:9" ht="15.75" thickBot="1" x14ac:dyDescent="0.3">
      <c r="A132" s="332"/>
      <c r="B132" s="333"/>
      <c r="C132" s="241"/>
      <c r="D132" s="334"/>
      <c r="E132" s="335"/>
      <c r="F132" s="333"/>
      <c r="G132" s="161"/>
      <c r="H132" s="18" t="e">
        <f>IF(AND($D$1="",#REF!="",#REF!="",#REF!="",$D$2="",$G$1="",$G$2=""),"2",IF(OR($D$1="yes",#REF!="yes",#REF!="yes",#REF!="yes",$D$2="yes",$G$1="yes",$G$2="yes"),"2","1"))</f>
        <v>#REF!</v>
      </c>
      <c r="I132" s="19"/>
    </row>
    <row r="133" spans="1:9" ht="38.25" customHeight="1" thickBot="1" x14ac:dyDescent="0.35">
      <c r="A133" s="248" t="s">
        <v>2</v>
      </c>
      <c r="B133" s="249"/>
      <c r="C133" s="249"/>
      <c r="D133" s="249"/>
      <c r="E133" s="249"/>
      <c r="F133" s="250"/>
      <c r="G133" s="43">
        <f>SUM(G118:G132)</f>
        <v>0</v>
      </c>
      <c r="H133" s="18" t="e">
        <f>IF(AND($D$1="",#REF!="",#REF!="",#REF!="",$D$2="",$G$1="",$G$2=""),"2",IF(OR($D$1="yes",#REF!="yes",#REF!="yes",#REF!="yes",$D$2="yes",$G$1="yes",$G$2="yes"),"2","1"))</f>
        <v>#REF!</v>
      </c>
      <c r="I133" s="19"/>
    </row>
    <row r="134" spans="1:9" ht="38.25" customHeight="1" thickBot="1" x14ac:dyDescent="0.35">
      <c r="A134" s="248" t="s">
        <v>215</v>
      </c>
      <c r="B134" s="249"/>
      <c r="C134" s="249"/>
      <c r="D134" s="249"/>
      <c r="E134" s="249"/>
      <c r="F134" s="250"/>
      <c r="G134" s="39">
        <f>G71+G87+G103+G115+G133</f>
        <v>0</v>
      </c>
      <c r="H134" s="18" t="e">
        <f>IF(AND($D$1="",#REF!="",#REF!="",#REF!="",$D$2="",$G$1="",$G$2=""),"2",IF(OR($D$1="yes",#REF!="yes",#REF!="yes",#REF!="yes",$D$2="yes",$G$1="yes",$G$2="yes"),"2","1"))</f>
        <v>#REF!</v>
      </c>
      <c r="I134" s="19"/>
    </row>
    <row r="135" spans="1:9" ht="50.1" customHeight="1" thickBot="1" x14ac:dyDescent="0.3">
      <c r="A135" s="251" t="s">
        <v>304</v>
      </c>
      <c r="B135" s="252"/>
      <c r="C135" s="252"/>
      <c r="D135" s="252"/>
      <c r="E135" s="252"/>
      <c r="F135" s="252"/>
      <c r="G135" s="253"/>
      <c r="H135" s="18" t="e">
        <f>IF(AND($D$1="",#REF!="",#REF!="",#REF!="",$D$2="",$G$1="",$G$2=""),"2",IF(OR($D$1="yes",#REF!="yes",#REF!="yes",#REF!="yes",$D$2="yes",$G$1="yes",$G$2="yes"),"2","1"))</f>
        <v>#REF!</v>
      </c>
      <c r="I135" s="19"/>
    </row>
    <row r="136" spans="1:9" ht="50.1" customHeight="1" thickBot="1" x14ac:dyDescent="0.3">
      <c r="A136" s="254" t="s">
        <v>291</v>
      </c>
      <c r="B136" s="255"/>
      <c r="C136" s="255"/>
      <c r="D136" s="255"/>
      <c r="E136" s="255"/>
      <c r="F136" s="255"/>
      <c r="G136" s="256"/>
      <c r="H136" s="18" t="e">
        <f>IF(AND($D$1="",#REF!="",#REF!="",#REF!="",$D$2="",$G$1="",$G$2=""),"2",IF(OR($D$1="yes",#REF!="yes",#REF!="yes",#REF!="yes",$D$2="yes",$G$1="yes",$G$2="yes"),"2","1"))</f>
        <v>#REF!</v>
      </c>
      <c r="I136" s="19"/>
    </row>
    <row r="137" spans="1:9" ht="62.25" customHeight="1" thickBot="1" x14ac:dyDescent="0.3">
      <c r="A137" s="257" t="s">
        <v>234</v>
      </c>
      <c r="B137" s="258"/>
      <c r="C137" s="194" t="s">
        <v>249</v>
      </c>
      <c r="D137" s="259" t="s">
        <v>233</v>
      </c>
      <c r="E137" s="260"/>
      <c r="F137" s="261"/>
      <c r="G137" s="195" t="s">
        <v>0</v>
      </c>
      <c r="H137" s="18" t="e">
        <f>IF(AND($D$1="",#REF!="",#REF!="",#REF!="",$D$2="",$G$1="",$G$2=""),"2",IF(OR($D$1="yes",#REF!="yes",#REF!="yes",#REF!="yes",$D$2="yes",$G$1="yes",$G$2="yes"),"2","1"))</f>
        <v>#REF!</v>
      </c>
      <c r="I137" s="19"/>
    </row>
    <row r="138" spans="1:9" ht="15" customHeight="1" x14ac:dyDescent="0.25">
      <c r="A138" s="464"/>
      <c r="B138" s="268"/>
      <c r="C138" s="242"/>
      <c r="D138" s="262"/>
      <c r="E138" s="263"/>
      <c r="F138" s="264"/>
      <c r="G138" s="159"/>
      <c r="H138" s="18" t="e">
        <f>IF(AND($D$1="",#REF!="",#REF!="",#REF!="",$D$2="",$G$1="",$G$2=""),"2",IF(OR($D$1="yes",#REF!="yes",#REF!="yes",#REF!="yes",$D$2="yes",$G$1="yes",$G$2="yes"),"2","1"))</f>
        <v>#REF!</v>
      </c>
      <c r="I138" s="19"/>
    </row>
    <row r="139" spans="1:9" ht="15" customHeight="1" x14ac:dyDescent="0.25">
      <c r="A139" s="265"/>
      <c r="B139" s="264"/>
      <c r="C139" s="240"/>
      <c r="D139" s="262"/>
      <c r="E139" s="263"/>
      <c r="F139" s="264"/>
      <c r="G139" s="162"/>
      <c r="H139" s="18"/>
      <c r="I139" s="19"/>
    </row>
    <row r="140" spans="1:9" ht="15" customHeight="1" x14ac:dyDescent="0.25">
      <c r="A140" s="265"/>
      <c r="B140" s="264"/>
      <c r="C140" s="240"/>
      <c r="D140" s="262"/>
      <c r="E140" s="263"/>
      <c r="F140" s="264"/>
      <c r="G140" s="162"/>
      <c r="H140" s="18"/>
      <c r="I140" s="19"/>
    </row>
    <row r="141" spans="1:9" ht="15" customHeight="1" x14ac:dyDescent="0.25">
      <c r="A141" s="265"/>
      <c r="B141" s="264"/>
      <c r="C141" s="240"/>
      <c r="D141" s="262"/>
      <c r="E141" s="263"/>
      <c r="F141" s="264"/>
      <c r="G141" s="162"/>
      <c r="H141" s="18"/>
      <c r="I141" s="19"/>
    </row>
    <row r="142" spans="1:9" ht="15" customHeight="1" x14ac:dyDescent="0.25">
      <c r="A142" s="265"/>
      <c r="B142" s="264"/>
      <c r="C142" s="240"/>
      <c r="D142" s="262"/>
      <c r="E142" s="263"/>
      <c r="F142" s="264"/>
      <c r="G142" s="162"/>
      <c r="H142" s="18"/>
      <c r="I142" s="19"/>
    </row>
    <row r="143" spans="1:9" ht="15" customHeight="1" x14ac:dyDescent="0.25">
      <c r="A143" s="265"/>
      <c r="B143" s="264"/>
      <c r="C143" s="240"/>
      <c r="D143" s="262"/>
      <c r="E143" s="263"/>
      <c r="F143" s="264"/>
      <c r="G143" s="162"/>
      <c r="H143" s="18"/>
      <c r="I143" s="19"/>
    </row>
    <row r="144" spans="1:9" ht="15" hidden="1" customHeight="1" x14ac:dyDescent="0.25">
      <c r="C144" s="238" t="s">
        <v>326</v>
      </c>
      <c r="D144" s="262"/>
      <c r="E144" s="263"/>
      <c r="F144" s="264"/>
      <c r="G144" s="160"/>
      <c r="H144" s="18" t="e">
        <f>IF(AND($D$1="",#REF!="",#REF!="",#REF!="",$D$2="",$G$1="",$G$2=""),"2",IF(OR($D$1="yes",#REF!="yes",#REF!="yes",#REF!="yes",$D$2="yes",$G$1="yes",$G$2="yes"),"2","1"))</f>
        <v>#REF!</v>
      </c>
      <c r="I144" s="19"/>
    </row>
    <row r="145" spans="1:9" ht="15" customHeight="1" x14ac:dyDescent="0.25">
      <c r="A145" s="265"/>
      <c r="B145" s="264"/>
      <c r="C145" s="238"/>
      <c r="D145" s="262"/>
      <c r="E145" s="263"/>
      <c r="F145" s="264"/>
      <c r="G145" s="160"/>
      <c r="H145" s="18" t="e">
        <f>IF(AND($D$1="",#REF!="",#REF!="",#REF!="",$D$2="",$G$1="",$G$2=""),"2",IF(OR($D$1="yes",#REF!="yes",#REF!="yes",#REF!="yes",$D$2="yes",$G$1="yes",$G$2="yes"),"2","1"))</f>
        <v>#REF!</v>
      </c>
      <c r="I145" s="19"/>
    </row>
    <row r="146" spans="1:9" ht="15" customHeight="1" x14ac:dyDescent="0.25">
      <c r="A146" s="265"/>
      <c r="B146" s="264"/>
      <c r="C146" s="238"/>
      <c r="D146" s="262"/>
      <c r="E146" s="263"/>
      <c r="F146" s="264"/>
      <c r="G146" s="160"/>
      <c r="H146" s="18" t="e">
        <f>IF(AND($D$1="",#REF!="",#REF!="",#REF!="",$D$2="",$G$1="",$G$2=""),"2",IF(OR($D$1="yes",#REF!="yes",#REF!="yes",#REF!="yes",$D$2="yes",$G$1="yes",$G$2="yes"),"2","1"))</f>
        <v>#REF!</v>
      </c>
      <c r="I146" s="19"/>
    </row>
    <row r="147" spans="1:9" ht="15" customHeight="1" x14ac:dyDescent="0.25">
      <c r="A147" s="265"/>
      <c r="B147" s="264"/>
      <c r="C147" s="238"/>
      <c r="D147" s="262"/>
      <c r="E147" s="263"/>
      <c r="F147" s="264"/>
      <c r="G147" s="160"/>
      <c r="H147" s="18" t="e">
        <f>IF(AND($D$1="",#REF!="",#REF!="",#REF!="",$D$2="",$G$1="",$G$2=""),"2",IF(OR($D$1="yes",#REF!="yes",#REF!="yes",#REF!="yes",$D$2="yes",$G$1="yes",$G$2="yes"),"2","1"))</f>
        <v>#REF!</v>
      </c>
      <c r="I147" s="19"/>
    </row>
    <row r="148" spans="1:9" ht="15" customHeight="1" x14ac:dyDescent="0.25">
      <c r="A148" s="265"/>
      <c r="B148" s="264"/>
      <c r="C148" s="238"/>
      <c r="D148" s="262"/>
      <c r="E148" s="263"/>
      <c r="F148" s="264"/>
      <c r="G148" s="160"/>
      <c r="H148" s="18" t="e">
        <f>IF(AND($D$1="",#REF!="",#REF!="",#REF!="",$D$2="",$G$1="",$G$2=""),"2",IF(OR($D$1="yes",#REF!="yes",#REF!="yes",#REF!="yes",$D$2="yes",$G$1="yes",$G$2="yes"),"2","1"))</f>
        <v>#REF!</v>
      </c>
      <c r="I148" s="19"/>
    </row>
    <row r="149" spans="1:9" ht="15" customHeight="1" x14ac:dyDescent="0.25">
      <c r="A149" s="265"/>
      <c r="B149" s="264"/>
      <c r="C149" s="238"/>
      <c r="D149" s="262"/>
      <c r="E149" s="263"/>
      <c r="F149" s="264"/>
      <c r="G149" s="160"/>
      <c r="H149" s="18" t="e">
        <f>IF(AND($D$1="",#REF!="",#REF!="",#REF!="",$D$2="",$G$1="",$G$2=""),"2",IF(OR($D$1="yes",#REF!="yes",#REF!="yes",#REF!="yes",$D$2="yes",$G$1="yes",$G$2="yes"),"2","1"))</f>
        <v>#REF!</v>
      </c>
      <c r="I149" s="19"/>
    </row>
    <row r="150" spans="1:9" ht="15" customHeight="1" x14ac:dyDescent="0.25">
      <c r="A150" s="265"/>
      <c r="B150" s="264"/>
      <c r="C150" s="238"/>
      <c r="D150" s="262"/>
      <c r="E150" s="263"/>
      <c r="F150" s="264"/>
      <c r="G150" s="160"/>
      <c r="H150" s="18" t="e">
        <f>IF(AND($D$1="",#REF!="",#REF!="",#REF!="",$D$2="",$G$1="",$G$2=""),"2",IF(OR($D$1="yes",#REF!="yes",#REF!="yes",#REF!="yes",$D$2="yes",$G$1="yes",$G$2="yes"),"2","1"))</f>
        <v>#REF!</v>
      </c>
      <c r="I150" s="19"/>
    </row>
    <row r="151" spans="1:9" ht="15" customHeight="1" x14ac:dyDescent="0.25">
      <c r="A151" s="265"/>
      <c r="B151" s="264"/>
      <c r="C151" s="238"/>
      <c r="D151" s="262"/>
      <c r="E151" s="263"/>
      <c r="F151" s="264"/>
      <c r="G151" s="160"/>
      <c r="H151" s="18" t="e">
        <f>IF(AND($D$1="",#REF!="",#REF!="",#REF!="",$D$2="",$G$1="",$G$2=""),"2",IF(OR($D$1="yes",#REF!="yes",#REF!="yes",#REF!="yes",$D$2="yes",$G$1="yes",$G$2="yes"),"2","1"))</f>
        <v>#REF!</v>
      </c>
      <c r="I151" s="19"/>
    </row>
    <row r="152" spans="1:9" ht="15" customHeight="1" x14ac:dyDescent="0.25">
      <c r="A152" s="265"/>
      <c r="B152" s="264"/>
      <c r="C152" s="238"/>
      <c r="D152" s="262"/>
      <c r="E152" s="263"/>
      <c r="F152" s="264"/>
      <c r="G152" s="160"/>
      <c r="H152" s="18" t="e">
        <f>IF(AND($D$1="",#REF!="",#REF!="",#REF!="",$D$2="",$G$1="",$G$2=""),"2",IF(OR($D$1="yes",#REF!="yes",#REF!="yes",#REF!="yes",$D$2="yes",$G$1="yes",$G$2="yes"),"2","1"))</f>
        <v>#REF!</v>
      </c>
      <c r="I152" s="19"/>
    </row>
    <row r="153" spans="1:9" ht="15" customHeight="1" x14ac:dyDescent="0.25">
      <c r="A153" s="265"/>
      <c r="B153" s="264"/>
      <c r="C153" s="238"/>
      <c r="D153" s="262"/>
      <c r="E153" s="263"/>
      <c r="F153" s="264"/>
      <c r="G153" s="160"/>
      <c r="H153" s="18" t="e">
        <f>IF(AND($D$1="",#REF!="",#REF!="",#REF!="",$D$2="",$G$1="",$G$2=""),"2",IF(OR($D$1="yes",#REF!="yes",#REF!="yes",#REF!="yes",$D$2="yes",$G$1="yes",$G$2="yes"),"2","1"))</f>
        <v>#REF!</v>
      </c>
      <c r="I153" s="19"/>
    </row>
    <row r="154" spans="1:9" ht="15" customHeight="1" x14ac:dyDescent="0.25">
      <c r="A154" s="265"/>
      <c r="B154" s="264"/>
      <c r="C154" s="238"/>
      <c r="D154" s="262"/>
      <c r="E154" s="263"/>
      <c r="F154" s="264"/>
      <c r="G154" s="160"/>
      <c r="H154" s="18" t="e">
        <f>IF(AND($D$1="",#REF!="",#REF!="",#REF!="",$D$2="",$G$1="",$G$2=""),"2",IF(OR($D$1="yes",#REF!="yes",#REF!="yes",#REF!="yes",$D$2="yes",$G$1="yes",$G$2="yes"),"2","1"))</f>
        <v>#REF!</v>
      </c>
      <c r="I154" s="19"/>
    </row>
    <row r="155" spans="1:9" ht="15" customHeight="1" x14ac:dyDescent="0.25">
      <c r="A155" s="284"/>
      <c r="B155" s="247"/>
      <c r="C155" s="238"/>
      <c r="D155" s="247"/>
      <c r="E155" s="247"/>
      <c r="F155" s="247"/>
      <c r="G155" s="160"/>
      <c r="H155" s="18" t="e">
        <f>IF(AND($D$1="",#REF!="",#REF!="",#REF!="",$D$2="",$G$1="",$G$2=""),"2",IF(OR($D$1="yes",#REF!="yes",#REF!="yes",#REF!="yes",$D$2="yes",$G$1="yes",$G$2="yes"),"2","1"))</f>
        <v>#REF!</v>
      </c>
      <c r="I155" s="19"/>
    </row>
    <row r="156" spans="1:9" ht="15" customHeight="1" x14ac:dyDescent="0.25">
      <c r="A156" s="284"/>
      <c r="B156" s="247"/>
      <c r="C156" s="238"/>
      <c r="D156" s="247"/>
      <c r="E156" s="247"/>
      <c r="F156" s="247"/>
      <c r="G156" s="160"/>
      <c r="H156" s="18" t="e">
        <f>IF(AND($D$1="",#REF!="",#REF!="",#REF!="",$D$2="",$G$1="",$G$2=""),"2",IF(OR($D$1="yes",#REF!="yes",#REF!="yes",#REF!="yes",$D$2="yes",$G$1="yes",$G$2="yes"),"2","1"))</f>
        <v>#REF!</v>
      </c>
      <c r="I156" s="19"/>
    </row>
    <row r="157" spans="1:9" ht="15" customHeight="1" x14ac:dyDescent="0.25">
      <c r="A157" s="284"/>
      <c r="B157" s="247"/>
      <c r="C157" s="238"/>
      <c r="D157" s="247"/>
      <c r="E157" s="247"/>
      <c r="F157" s="247"/>
      <c r="G157" s="160"/>
      <c r="H157" s="18" t="e">
        <f>IF(AND($D$1="",#REF!="",#REF!="",#REF!="",$D$2="",$G$1="",$G$2=""),"2",IF(OR($D$1="yes",#REF!="yes",#REF!="yes",#REF!="yes",$D$2="yes",$G$1="yes",$G$2="yes"),"2","1"))</f>
        <v>#REF!</v>
      </c>
      <c r="I157" s="285" t="s">
        <v>55</v>
      </c>
    </row>
    <row r="158" spans="1:9" ht="15" customHeight="1" x14ac:dyDescent="0.25">
      <c r="A158" s="284"/>
      <c r="B158" s="247"/>
      <c r="C158" s="238"/>
      <c r="D158" s="247"/>
      <c r="E158" s="247"/>
      <c r="F158" s="247"/>
      <c r="G158" s="160"/>
      <c r="H158" s="18" t="e">
        <f>IF(AND($D$1="",#REF!="",#REF!="",#REF!="",$D$2="",$G$1="",$G$2=""),"2",IF(OR($D$1="yes",#REF!="yes",#REF!="yes",#REF!="yes",$D$2="yes",$G$1="yes",$G$2="yes"),"2","1"))</f>
        <v>#REF!</v>
      </c>
      <c r="I158" s="285"/>
    </row>
    <row r="159" spans="1:9" ht="15" customHeight="1" x14ac:dyDescent="0.25">
      <c r="A159" s="284"/>
      <c r="B159" s="247"/>
      <c r="C159" s="238"/>
      <c r="D159" s="247"/>
      <c r="E159" s="247"/>
      <c r="F159" s="247"/>
      <c r="G159" s="160"/>
      <c r="H159" s="18" t="e">
        <f>IF(AND($D$1="",#REF!="",#REF!="",#REF!="",$D$2="",$G$1="",$G$2=""),"2",IF(OR($D$1="yes",#REF!="yes",#REF!="yes",#REF!="yes",$D$2="yes",$G$1="yes",$G$2="yes"),"2","1"))</f>
        <v>#REF!</v>
      </c>
      <c r="I159" s="285"/>
    </row>
    <row r="160" spans="1:9" ht="15" customHeight="1" thickBot="1" x14ac:dyDescent="0.3">
      <c r="A160" s="319"/>
      <c r="B160" s="320"/>
      <c r="C160" s="241"/>
      <c r="D160" s="320"/>
      <c r="E160" s="320"/>
      <c r="F160" s="320"/>
      <c r="G160" s="161"/>
      <c r="H160" s="18" t="e">
        <f>IF(AND($D$1="",#REF!="",#REF!="",#REF!="",$D$2="",$G$1="",$G$2=""),"2",IF(OR($D$1="yes",#REF!="yes",#REF!="yes",#REF!="yes",$D$2="yes",$G$1="yes",$G$2="yes"),"2","1"))</f>
        <v>#REF!</v>
      </c>
      <c r="I160" s="285"/>
    </row>
    <row r="161" spans="1:9" ht="50.1" customHeight="1" thickBot="1" x14ac:dyDescent="0.35">
      <c r="A161" s="330" t="s">
        <v>2</v>
      </c>
      <c r="B161" s="276"/>
      <c r="C161" s="276"/>
      <c r="D161" s="276"/>
      <c r="E161" s="276"/>
      <c r="F161" s="331"/>
      <c r="G161" s="43">
        <f>SUM(G138:G160)</f>
        <v>0</v>
      </c>
      <c r="H161" s="18" t="e">
        <f>IF(AND($D$1="",#REF!="",#REF!="",#REF!="",$D$2="",$G$1="",$G$2=""),"2",IF(OR($D$1="yes",#REF!="yes",#REF!="yes",#REF!="yes",$D$2="yes",$G$1="yes",$G$2="yes"),"2","1"))</f>
        <v>#REF!</v>
      </c>
      <c r="I161" s="285"/>
    </row>
    <row r="162" spans="1:9" ht="50.1" customHeight="1" thickBot="1" x14ac:dyDescent="0.3">
      <c r="A162" s="254" t="s">
        <v>292</v>
      </c>
      <c r="B162" s="255"/>
      <c r="C162" s="255"/>
      <c r="D162" s="255"/>
      <c r="E162" s="255"/>
      <c r="F162" s="255"/>
      <c r="G162" s="256"/>
      <c r="H162" s="18" t="e">
        <f>IF(AND($D$1="",#REF!="",#REF!="",#REF!="",$D$2="",$G$1="",$G$2=""),"2",IF(OR($D$1="yes",#REF!="yes",#REF!="yes",#REF!="yes",$D$2="yes",$G$1="yes",$G$2="yes"),"2","1"))</f>
        <v>#REF!</v>
      </c>
      <c r="I162" s="285"/>
    </row>
    <row r="163" spans="1:9" ht="75" customHeight="1" thickBot="1" x14ac:dyDescent="0.3">
      <c r="A163" s="257" t="s">
        <v>234</v>
      </c>
      <c r="B163" s="258"/>
      <c r="C163" s="194" t="s">
        <v>249</v>
      </c>
      <c r="D163" s="259" t="s">
        <v>235</v>
      </c>
      <c r="E163" s="260"/>
      <c r="F163" s="261"/>
      <c r="G163" s="195" t="s">
        <v>0</v>
      </c>
      <c r="H163" s="18" t="e">
        <f>IF(AND($D$1="",#REF!="",#REF!="",#REF!="",$D$2="",$G$1="",$G$2=""),"2",IF(OR($D$1="yes",#REF!="yes",#REF!="yes",#REF!="yes",$D$2="yes",$G$1="yes",$G$2="yes"),"2","1"))</f>
        <v>#REF!</v>
      </c>
      <c r="I163" s="285"/>
    </row>
    <row r="164" spans="1:9" ht="15" customHeight="1" x14ac:dyDescent="0.25">
      <c r="A164" s="464"/>
      <c r="B164" s="268"/>
      <c r="C164" s="242"/>
      <c r="D164" s="324"/>
      <c r="E164" s="324"/>
      <c r="F164" s="324"/>
      <c r="G164" s="159"/>
      <c r="H164" s="18" t="e">
        <f>IF(AND($D$1="",#REF!="",#REF!="",#REF!="",$D$2="",$G$1="",$G$2=""),"2",IF(OR($D$1="yes",#REF!="yes",#REF!="yes",#REF!="yes",$D$2="yes",$G$1="yes",$G$2="yes"),"2","1"))</f>
        <v>#REF!</v>
      </c>
      <c r="I164" s="285"/>
    </row>
    <row r="165" spans="1:9" ht="15" customHeight="1" x14ac:dyDescent="0.25">
      <c r="A165" s="265"/>
      <c r="B165" s="264"/>
      <c r="C165" s="238"/>
      <c r="D165" s="247"/>
      <c r="E165" s="247"/>
      <c r="F165" s="247"/>
      <c r="G165" s="160"/>
      <c r="H165" s="18" t="e">
        <f>IF(AND($D$1="",#REF!="",#REF!="",#REF!="",$D$2="",$G$1="",$G$2=""),"2",IF(OR($D$1="yes",#REF!="yes",#REF!="yes",#REF!="yes",$D$2="yes",$G$1="yes",$G$2="yes"),"2","1"))</f>
        <v>#REF!</v>
      </c>
      <c r="I165" s="285"/>
    </row>
    <row r="166" spans="1:9" ht="15" customHeight="1" x14ac:dyDescent="0.25">
      <c r="A166" s="284"/>
      <c r="B166" s="247"/>
      <c r="C166" s="238"/>
      <c r="D166" s="247"/>
      <c r="E166" s="247"/>
      <c r="F166" s="247"/>
      <c r="G166" s="160"/>
      <c r="H166" s="18" t="e">
        <f>IF(AND($D$1="",#REF!="",#REF!="",#REF!="",$D$2="",$G$1="",$G$2=""),"2",IF(OR($D$1="yes",#REF!="yes",#REF!="yes",#REF!="yes",$D$2="yes",$G$1="yes",$G$2="yes"),"2","1"))</f>
        <v>#REF!</v>
      </c>
      <c r="I166" s="285"/>
    </row>
    <row r="167" spans="1:9" ht="15" customHeight="1" x14ac:dyDescent="0.25">
      <c r="A167" s="284"/>
      <c r="B167" s="247"/>
      <c r="C167" s="238"/>
      <c r="D167" s="247"/>
      <c r="E167" s="247"/>
      <c r="F167" s="247"/>
      <c r="G167" s="160"/>
      <c r="H167" s="18" t="e">
        <f>IF(AND($D$1="",#REF!="",#REF!="",#REF!="",$D$2="",$G$1="",$G$2=""),"2",IF(OR($D$1="yes",#REF!="yes",#REF!="yes",#REF!="yes",$D$2="yes",$G$1="yes",$G$2="yes"),"2","1"))</f>
        <v>#REF!</v>
      </c>
      <c r="I167" s="285"/>
    </row>
    <row r="168" spans="1:9" ht="15" customHeight="1" x14ac:dyDescent="0.25">
      <c r="A168" s="284"/>
      <c r="B168" s="247"/>
      <c r="C168" s="238"/>
      <c r="D168" s="247"/>
      <c r="E168" s="247"/>
      <c r="F168" s="247"/>
      <c r="G168" s="160"/>
      <c r="H168" s="18" t="e">
        <f>IF(AND($D$1="",#REF!="",#REF!="",#REF!="",$D$2="",$G$1="",$G$2=""),"2",IF(OR($D$1="yes",#REF!="yes",#REF!="yes",#REF!="yes",$D$2="yes",$G$1="yes",$G$2="yes"),"2","1"))</f>
        <v>#REF!</v>
      </c>
      <c r="I168" s="285"/>
    </row>
    <row r="169" spans="1:9" ht="15" customHeight="1" x14ac:dyDescent="0.25">
      <c r="A169" s="284"/>
      <c r="B169" s="247"/>
      <c r="C169" s="238"/>
      <c r="D169" s="247"/>
      <c r="E169" s="247"/>
      <c r="F169" s="247"/>
      <c r="G169" s="160"/>
      <c r="H169" s="18" t="e">
        <f>IF(AND($D$1="",#REF!="",#REF!="",#REF!="",$D$2="",$G$1="",$G$2=""),"2",IF(OR($D$1="yes",#REF!="yes",#REF!="yes",#REF!="yes",$D$2="yes",$G$1="yes",$G$2="yes"),"2","1"))</f>
        <v>#REF!</v>
      </c>
      <c r="I169" s="285"/>
    </row>
    <row r="170" spans="1:9" ht="15" customHeight="1" x14ac:dyDescent="0.25">
      <c r="A170" s="284"/>
      <c r="B170" s="247"/>
      <c r="C170" s="238"/>
      <c r="D170" s="247"/>
      <c r="E170" s="247"/>
      <c r="F170" s="247"/>
      <c r="G170" s="160"/>
      <c r="H170" s="18" t="e">
        <f>IF(AND($D$1="",#REF!="",#REF!="",#REF!="",$D$2="",$G$1="",$G$2=""),"2",IF(OR($D$1="yes",#REF!="yes",#REF!="yes",#REF!="yes",$D$2="yes",$G$1="yes",$G$2="yes"),"2","1"))</f>
        <v>#REF!</v>
      </c>
      <c r="I170" s="285"/>
    </row>
    <row r="171" spans="1:9" ht="15" customHeight="1" x14ac:dyDescent="0.25">
      <c r="A171" s="284"/>
      <c r="B171" s="247"/>
      <c r="C171" s="238"/>
      <c r="D171" s="247"/>
      <c r="E171" s="247"/>
      <c r="F171" s="247"/>
      <c r="G171" s="160"/>
      <c r="H171" s="18" t="e">
        <f>IF(AND($D$1="",#REF!="",#REF!="",#REF!="",$D$2="",$G$1="",$G$2=""),"2",IF(OR($D$1="yes",#REF!="yes",#REF!="yes",#REF!="yes",$D$2="yes",$G$1="yes",$G$2="yes"),"2","1"))</f>
        <v>#REF!</v>
      </c>
      <c r="I171" s="19"/>
    </row>
    <row r="172" spans="1:9" ht="15" customHeight="1" x14ac:dyDescent="0.25">
      <c r="A172" s="284"/>
      <c r="B172" s="247"/>
      <c r="C172" s="238"/>
      <c r="D172" s="247"/>
      <c r="E172" s="247"/>
      <c r="F172" s="247"/>
      <c r="G172" s="160"/>
      <c r="H172" s="18" t="e">
        <f>IF(AND($D$1="",#REF!="",#REF!="",#REF!="",$D$2="",$G$1="",$G$2=""),"2",IF(OR($D$1="yes",#REF!="yes",#REF!="yes",#REF!="yes",$D$2="yes",$G$1="yes",$G$2="yes"),"2","1"))</f>
        <v>#REF!</v>
      </c>
      <c r="I172" s="19"/>
    </row>
    <row r="173" spans="1:9" ht="15" customHeight="1" x14ac:dyDescent="0.25">
      <c r="A173" s="284"/>
      <c r="B173" s="247"/>
      <c r="C173" s="238"/>
      <c r="D173" s="247"/>
      <c r="E173" s="247"/>
      <c r="F173" s="247"/>
      <c r="G173" s="160"/>
      <c r="H173" s="18" t="e">
        <f>IF(AND($D$1="",#REF!="",#REF!="",#REF!="",$D$2="",$G$1="",$G$2=""),"2",IF(OR($D$1="yes",#REF!="yes",#REF!="yes",#REF!="yes",$D$2="yes",$G$1="yes",$G$2="yes"),"2","1"))</f>
        <v>#REF!</v>
      </c>
      <c r="I173" s="19"/>
    </row>
    <row r="174" spans="1:9" ht="15" customHeight="1" x14ac:dyDescent="0.25">
      <c r="A174" s="284"/>
      <c r="B174" s="247"/>
      <c r="C174" s="238"/>
      <c r="D174" s="247"/>
      <c r="E174" s="247"/>
      <c r="F174" s="247"/>
      <c r="G174" s="160"/>
      <c r="H174" s="18" t="e">
        <f>IF(AND($D$1="",#REF!="",#REF!="",#REF!="",$D$2="",$G$1="",$G$2=""),"2",IF(OR($D$1="yes",#REF!="yes",#REF!="yes",#REF!="yes",$D$2="yes",$G$1="yes",$G$2="yes"),"2","1"))</f>
        <v>#REF!</v>
      </c>
      <c r="I174" s="19"/>
    </row>
    <row r="175" spans="1:9" ht="15" customHeight="1" x14ac:dyDescent="0.25">
      <c r="A175" s="284"/>
      <c r="B175" s="247"/>
      <c r="C175" s="238"/>
      <c r="D175" s="247"/>
      <c r="E175" s="247"/>
      <c r="F175" s="247"/>
      <c r="G175" s="160"/>
      <c r="H175" s="18" t="e">
        <f>IF(AND($D$1="",#REF!="",#REF!="",#REF!="",$D$2="",$G$1="",$G$2=""),"2",IF(OR($D$1="yes",#REF!="yes",#REF!="yes",#REF!="yes",$D$2="yes",$G$1="yes",$G$2="yes"),"2","1"))</f>
        <v>#REF!</v>
      </c>
      <c r="I175" s="19"/>
    </row>
    <row r="176" spans="1:9" ht="15" customHeight="1" x14ac:dyDescent="0.25">
      <c r="A176" s="284"/>
      <c r="B176" s="247"/>
      <c r="C176" s="238"/>
      <c r="D176" s="247"/>
      <c r="E176" s="247"/>
      <c r="F176" s="247"/>
      <c r="G176" s="160"/>
      <c r="H176" s="18" t="e">
        <f>IF(AND($D$1="",#REF!="",#REF!="",#REF!="",$D$2="",$G$1="",$G$2=""),"2",IF(OR($D$1="yes",#REF!="yes",#REF!="yes",#REF!="yes",$D$2="yes",$G$1="yes",$G$2="yes"),"2","1"))</f>
        <v>#REF!</v>
      </c>
      <c r="I176" s="19"/>
    </row>
    <row r="177" spans="1:9" ht="15" customHeight="1" thickBot="1" x14ac:dyDescent="0.3">
      <c r="A177" s="319"/>
      <c r="B177" s="320"/>
      <c r="C177" s="241"/>
      <c r="D177" s="320"/>
      <c r="E177" s="320"/>
      <c r="F177" s="320"/>
      <c r="G177" s="161"/>
      <c r="H177" s="18" t="e">
        <f>IF(AND($D$1="",#REF!="",#REF!="",#REF!="",$D$2="",$G$1="",$G$2=""),"2",IF(OR($D$1="yes",#REF!="yes",#REF!="yes",#REF!="yes",$D$2="yes",$G$1="yes",$G$2="yes"),"2","1"))</f>
        <v>#REF!</v>
      </c>
      <c r="I177" s="19"/>
    </row>
    <row r="178" spans="1:9" ht="50.1" customHeight="1" thickBot="1" x14ac:dyDescent="0.35">
      <c r="A178" s="330" t="s">
        <v>2</v>
      </c>
      <c r="B178" s="276"/>
      <c r="C178" s="276"/>
      <c r="D178" s="276"/>
      <c r="E178" s="276"/>
      <c r="F178" s="331"/>
      <c r="G178" s="43">
        <f>SUM(G164:G177)</f>
        <v>0</v>
      </c>
      <c r="H178" s="18" t="e">
        <f>IF(AND($D$1="",#REF!="",#REF!="",#REF!="",$D$2="",$G$1="",$G$2=""),"2",IF(OR($D$1="yes",#REF!="yes",#REF!="yes",#REF!="yes",$D$2="yes",$G$1="yes",$G$2="yes"),"2","1"))</f>
        <v>#REF!</v>
      </c>
      <c r="I178" s="19"/>
    </row>
    <row r="179" spans="1:9" ht="50.1" customHeight="1" thickBot="1" x14ac:dyDescent="0.3">
      <c r="A179" s="254" t="s">
        <v>293</v>
      </c>
      <c r="B179" s="255"/>
      <c r="C179" s="255"/>
      <c r="D179" s="255"/>
      <c r="E179" s="255"/>
      <c r="F179" s="255"/>
      <c r="G179" s="256"/>
      <c r="H179" s="18" t="e">
        <f>IF(AND($D$1="",#REF!="",#REF!="",#REF!="",$D$2="",$G$1="",$G$2=""),"2",IF(OR($D$1="yes",#REF!="yes",#REF!="yes",#REF!="yes",$D$2="yes",$G$1="yes",$G$2="yes"),"2","1"))</f>
        <v>#REF!</v>
      </c>
      <c r="I179" s="285" t="s">
        <v>55</v>
      </c>
    </row>
    <row r="180" spans="1:9" ht="75" customHeight="1" thickBot="1" x14ac:dyDescent="0.3">
      <c r="A180" s="257" t="s">
        <v>234</v>
      </c>
      <c r="B180" s="258"/>
      <c r="C180" s="194" t="s">
        <v>249</v>
      </c>
      <c r="D180" s="259" t="s">
        <v>233</v>
      </c>
      <c r="E180" s="260"/>
      <c r="F180" s="261"/>
      <c r="G180" s="195" t="s">
        <v>0</v>
      </c>
      <c r="H180" s="18" t="e">
        <f>IF(AND($D$1="",#REF!="",#REF!="",#REF!="",$D$2="",$G$1="",$G$2=""),"2",IF(OR($D$1="yes",#REF!="yes",#REF!="yes",#REF!="yes",$D$2="yes",$G$1="yes",$G$2="yes"),"2","1"))</f>
        <v>#REF!</v>
      </c>
      <c r="I180" s="285"/>
    </row>
    <row r="181" spans="1:9" ht="15" customHeight="1" x14ac:dyDescent="0.25">
      <c r="A181" s="265"/>
      <c r="B181" s="264"/>
      <c r="C181" s="238"/>
      <c r="D181" s="247"/>
      <c r="E181" s="247"/>
      <c r="F181" s="247"/>
      <c r="G181" s="159"/>
      <c r="H181" s="18" t="e">
        <f>IF(AND($D$1="",#REF!="",#REF!="",#REF!="",$D$2="",$G$1="",$G$2=""),"2",IF(OR($D$1="yes",#REF!="yes",#REF!="yes",#REF!="yes",$D$2="yes",$G$1="yes",$G$2="yes"),"2","1"))</f>
        <v>#REF!</v>
      </c>
      <c r="I181" s="285"/>
    </row>
    <row r="182" spans="1:9" ht="15" customHeight="1" x14ac:dyDescent="0.25">
      <c r="A182" s="284"/>
      <c r="B182" s="247"/>
      <c r="C182" s="238"/>
      <c r="D182" s="247"/>
      <c r="E182" s="247"/>
      <c r="F182" s="247"/>
      <c r="G182" s="160"/>
      <c r="H182" s="18" t="e">
        <f>IF(AND($D$1="",#REF!="",#REF!="",#REF!="",$D$2="",$G$1="",$G$2=""),"2",IF(OR($D$1="yes",#REF!="yes",#REF!="yes",#REF!="yes",$D$2="yes",$G$1="yes",$G$2="yes"),"2","1"))</f>
        <v>#REF!</v>
      </c>
      <c r="I182" s="285"/>
    </row>
    <row r="183" spans="1:9" ht="15" customHeight="1" x14ac:dyDescent="0.25">
      <c r="A183" s="284"/>
      <c r="B183" s="247"/>
      <c r="C183" s="238"/>
      <c r="D183" s="247"/>
      <c r="E183" s="247"/>
      <c r="F183" s="247"/>
      <c r="G183" s="160"/>
      <c r="H183" s="18" t="e">
        <f>IF(AND($D$1="",#REF!="",#REF!="",#REF!="",$D$2="",$G$1="",$G$2=""),"2",IF(OR($D$1="yes",#REF!="yes",#REF!="yes",#REF!="yes",$D$2="yes",$G$1="yes",$G$2="yes"),"2","1"))</f>
        <v>#REF!</v>
      </c>
      <c r="I183" s="285"/>
    </row>
    <row r="184" spans="1:9" ht="15" customHeight="1" x14ac:dyDescent="0.25">
      <c r="A184" s="284"/>
      <c r="B184" s="247"/>
      <c r="C184" s="238"/>
      <c r="D184" s="247"/>
      <c r="E184" s="247"/>
      <c r="F184" s="247"/>
      <c r="G184" s="160"/>
      <c r="H184" s="18" t="e">
        <f>IF(AND($D$1="",#REF!="",#REF!="",#REF!="",$D$2="",$G$1="",$G$2=""),"2",IF(OR($D$1="yes",#REF!="yes",#REF!="yes",#REF!="yes",$D$2="yes",$G$1="yes",$G$2="yes"),"2","1"))</f>
        <v>#REF!</v>
      </c>
      <c r="I184" s="285"/>
    </row>
    <row r="185" spans="1:9" ht="15" customHeight="1" x14ac:dyDescent="0.25">
      <c r="A185" s="284"/>
      <c r="B185" s="247"/>
      <c r="C185" s="238"/>
      <c r="D185" s="247"/>
      <c r="E185" s="247"/>
      <c r="F185" s="247"/>
      <c r="G185" s="160"/>
      <c r="H185" s="18" t="e">
        <f>IF(AND($D$1="",#REF!="",#REF!="",#REF!="",$D$2="",$G$1="",$G$2=""),"2",IF(OR($D$1="yes",#REF!="yes",#REF!="yes",#REF!="yes",$D$2="yes",$G$1="yes",$G$2="yes"),"2","1"))</f>
        <v>#REF!</v>
      </c>
      <c r="I185" s="285"/>
    </row>
    <row r="186" spans="1:9" ht="15" customHeight="1" x14ac:dyDescent="0.25">
      <c r="A186" s="284"/>
      <c r="B186" s="247"/>
      <c r="C186" s="238"/>
      <c r="D186" s="247"/>
      <c r="E186" s="247"/>
      <c r="F186" s="247"/>
      <c r="G186" s="160"/>
      <c r="H186" s="18" t="e">
        <f>IF(AND($D$1="",#REF!="",#REF!="",#REF!="",$D$2="",$G$1="",$G$2=""),"2",IF(OR($D$1="yes",#REF!="yes",#REF!="yes",#REF!="yes",$D$2="yes",$G$1="yes",$G$2="yes"),"2","1"))</f>
        <v>#REF!</v>
      </c>
      <c r="I186" s="285"/>
    </row>
    <row r="187" spans="1:9" ht="15" customHeight="1" x14ac:dyDescent="0.25">
      <c r="A187" s="284"/>
      <c r="B187" s="247"/>
      <c r="C187" s="238"/>
      <c r="D187" s="247"/>
      <c r="E187" s="247"/>
      <c r="F187" s="247"/>
      <c r="G187" s="160"/>
      <c r="H187" s="18" t="e">
        <f>IF(AND($D$1="",#REF!="",#REF!="",#REF!="",$D$2="",$G$1="",$G$2=""),"2",IF(OR($D$1="yes",#REF!="yes",#REF!="yes",#REF!="yes",$D$2="yes",$G$1="yes",$G$2="yes"),"2","1"))</f>
        <v>#REF!</v>
      </c>
      <c r="I187" s="285"/>
    </row>
    <row r="188" spans="1:9" ht="15" customHeight="1" x14ac:dyDescent="0.25">
      <c r="A188" s="284"/>
      <c r="B188" s="247"/>
      <c r="C188" s="238"/>
      <c r="D188" s="247"/>
      <c r="E188" s="247"/>
      <c r="F188" s="247"/>
      <c r="G188" s="160"/>
      <c r="H188" s="18" t="e">
        <f>IF(AND($D$1="",#REF!="",#REF!="",#REF!="",$D$2="",$G$1="",$G$2=""),"2",IF(OR($D$1="yes",#REF!="yes",#REF!="yes",#REF!="yes",$D$2="yes",$G$1="yes",$G$2="yes"),"2","1"))</f>
        <v>#REF!</v>
      </c>
      <c r="I188" s="285"/>
    </row>
    <row r="189" spans="1:9" ht="15" customHeight="1" x14ac:dyDescent="0.25">
      <c r="A189" s="265"/>
      <c r="B189" s="264"/>
      <c r="C189" s="238"/>
      <c r="D189" s="262"/>
      <c r="E189" s="263"/>
      <c r="F189" s="264"/>
      <c r="G189" s="160"/>
      <c r="H189" s="18"/>
      <c r="I189" s="285"/>
    </row>
    <row r="190" spans="1:9" ht="15" customHeight="1" x14ac:dyDescent="0.25">
      <c r="A190" s="265"/>
      <c r="B190" s="264"/>
      <c r="C190" s="238"/>
      <c r="D190" s="262"/>
      <c r="E190" s="263"/>
      <c r="F190" s="264"/>
      <c r="G190" s="160"/>
      <c r="H190" s="18"/>
      <c r="I190" s="285"/>
    </row>
    <row r="191" spans="1:9" ht="15" customHeight="1" x14ac:dyDescent="0.25">
      <c r="A191" s="265"/>
      <c r="B191" s="264"/>
      <c r="C191" s="238"/>
      <c r="D191" s="262"/>
      <c r="E191" s="263"/>
      <c r="F191" s="264"/>
      <c r="G191" s="160"/>
      <c r="H191" s="18"/>
      <c r="I191" s="285"/>
    </row>
    <row r="192" spans="1:9" ht="15" customHeight="1" x14ac:dyDescent="0.25">
      <c r="A192" s="284"/>
      <c r="B192" s="247"/>
      <c r="C192" s="238"/>
      <c r="D192" s="247"/>
      <c r="E192" s="247"/>
      <c r="F192" s="247"/>
      <c r="G192" s="160"/>
      <c r="H192" s="18" t="e">
        <f>IF(AND($D$1="",#REF!="",#REF!="",#REF!="",$D$2="",$G$1="",$G$2=""),"2",IF(OR($D$1="yes",#REF!="yes",#REF!="yes",#REF!="yes",$D$2="yes",$G$1="yes",$G$2="yes"),"2","1"))</f>
        <v>#REF!</v>
      </c>
      <c r="I192" s="285"/>
    </row>
    <row r="193" spans="1:9" ht="15" customHeight="1" x14ac:dyDescent="0.25">
      <c r="A193" s="284"/>
      <c r="B193" s="247"/>
      <c r="C193" s="238"/>
      <c r="D193" s="247"/>
      <c r="E193" s="247"/>
      <c r="F193" s="247"/>
      <c r="G193" s="160"/>
      <c r="H193" s="18" t="e">
        <f>IF(AND($D$1="",#REF!="",#REF!="",#REF!="",$D$2="",$G$1="",$G$2=""),"2",IF(OR($D$1="yes",#REF!="yes",#REF!="yes",#REF!="yes",$D$2="yes",$G$1="yes",$G$2="yes"),"2","1"))</f>
        <v>#REF!</v>
      </c>
      <c r="I193" s="285"/>
    </row>
    <row r="194" spans="1:9" ht="15" customHeight="1" x14ac:dyDescent="0.25">
      <c r="A194" s="284"/>
      <c r="B194" s="247"/>
      <c r="C194" s="238"/>
      <c r="D194" s="247"/>
      <c r="E194" s="247"/>
      <c r="F194" s="247"/>
      <c r="G194" s="160"/>
      <c r="H194" s="18" t="e">
        <f>IF(AND($D$1="",#REF!="",#REF!="",#REF!="",$D$2="",$G$1="",$G$2=""),"2",IF(OR($D$1="yes",#REF!="yes",#REF!="yes",#REF!="yes",$D$2="yes",$G$1="yes",$G$2="yes"),"2","1"))</f>
        <v>#REF!</v>
      </c>
      <c r="I194" s="285"/>
    </row>
    <row r="195" spans="1:9" ht="15" customHeight="1" x14ac:dyDescent="0.25">
      <c r="A195" s="284"/>
      <c r="B195" s="247"/>
      <c r="C195" s="238"/>
      <c r="D195" s="247"/>
      <c r="E195" s="247"/>
      <c r="F195" s="247"/>
      <c r="G195" s="160"/>
      <c r="H195" s="18" t="e">
        <f>IF(AND($D$1="",#REF!="",#REF!="",#REF!="",$D$2="",$G$1="",$G$2=""),"2",IF(OR($D$1="yes",#REF!="yes",#REF!="yes",#REF!="yes",$D$2="yes",$G$1="yes",$G$2="yes"),"2","1"))</f>
        <v>#REF!</v>
      </c>
      <c r="I195" s="285"/>
    </row>
    <row r="196" spans="1:9" ht="15" customHeight="1" x14ac:dyDescent="0.25">
      <c r="A196" s="284"/>
      <c r="B196" s="247"/>
      <c r="C196" s="238"/>
      <c r="D196" s="247"/>
      <c r="E196" s="247"/>
      <c r="F196" s="247"/>
      <c r="G196" s="160"/>
      <c r="H196" s="18" t="e">
        <f>IF(AND($D$1="",#REF!="",#REF!="",#REF!="",$D$2="",$G$1="",$G$2=""),"2",IF(OR($D$1="yes",#REF!="yes",#REF!="yes",#REF!="yes",$D$2="yes",$G$1="yes",$G$2="yes"),"2","1"))</f>
        <v>#REF!</v>
      </c>
      <c r="I196" s="285"/>
    </row>
    <row r="197" spans="1:9" ht="15" customHeight="1" x14ac:dyDescent="0.25">
      <c r="A197" s="284"/>
      <c r="B197" s="247"/>
      <c r="C197" s="238"/>
      <c r="D197" s="247"/>
      <c r="E197" s="247"/>
      <c r="F197" s="247"/>
      <c r="G197" s="160"/>
      <c r="H197" s="18" t="e">
        <f>IF(AND($D$1="",#REF!="",#REF!="",#REF!="",$D$2="",$G$1="",$G$2=""),"2",IF(OR($D$1="yes",#REF!="yes",#REF!="yes",#REF!="yes",$D$2="yes",$G$1="yes",$G$2="yes"),"2","1"))</f>
        <v>#REF!</v>
      </c>
      <c r="I197" s="19"/>
    </row>
    <row r="198" spans="1:9" ht="15" customHeight="1" x14ac:dyDescent="0.25">
      <c r="A198" s="284"/>
      <c r="B198" s="247"/>
      <c r="C198" s="238"/>
      <c r="D198" s="247"/>
      <c r="E198" s="247"/>
      <c r="F198" s="247"/>
      <c r="G198" s="160"/>
      <c r="H198" s="18" t="e">
        <f>IF(AND($D$1="",#REF!="",#REF!="",#REF!="",$D$2="",$G$1="",$G$2=""),"2",IF(OR($D$1="yes",#REF!="yes",#REF!="yes",#REF!="yes",$D$2="yes",$G$1="yes",$G$2="yes"),"2","1"))</f>
        <v>#REF!</v>
      </c>
      <c r="I198" s="19"/>
    </row>
    <row r="199" spans="1:9" ht="15" customHeight="1" x14ac:dyDescent="0.25">
      <c r="A199" s="284"/>
      <c r="B199" s="247"/>
      <c r="C199" s="238"/>
      <c r="D199" s="247"/>
      <c r="E199" s="247"/>
      <c r="F199" s="247"/>
      <c r="G199" s="160"/>
      <c r="H199" s="18" t="e">
        <f>IF(AND($D$1="",#REF!="",#REF!="",#REF!="",$D$2="",$G$1="",$G$2=""),"2",IF(OR($D$1="yes",#REF!="yes",#REF!="yes",#REF!="yes",$D$2="yes",$G$1="yes",$G$2="yes"),"2","1"))</f>
        <v>#REF!</v>
      </c>
      <c r="I199" s="19"/>
    </row>
    <row r="200" spans="1:9" ht="15" customHeight="1" x14ac:dyDescent="0.25">
      <c r="A200" s="284"/>
      <c r="B200" s="247"/>
      <c r="C200" s="238"/>
      <c r="D200" s="247"/>
      <c r="E200" s="247"/>
      <c r="F200" s="247"/>
      <c r="G200" s="160"/>
      <c r="H200" s="18" t="e">
        <f>IF(AND($D$1="",#REF!="",#REF!="",#REF!="",$D$2="",$G$1="",$G$2=""),"2",IF(OR($D$1="yes",#REF!="yes",#REF!="yes",#REF!="yes",$D$2="yes",$G$1="yes",$G$2="yes"),"2","1"))</f>
        <v>#REF!</v>
      </c>
      <c r="I200" s="19"/>
    </row>
    <row r="201" spans="1:9" ht="15" customHeight="1" x14ac:dyDescent="0.25">
      <c r="A201" s="284"/>
      <c r="B201" s="247"/>
      <c r="C201" s="238"/>
      <c r="D201" s="247"/>
      <c r="E201" s="247"/>
      <c r="F201" s="247"/>
      <c r="G201" s="160"/>
      <c r="H201" s="18" t="e">
        <f>IF(AND($D$1="",#REF!="",#REF!="",#REF!="",$D$2="",$G$1="",$G$2=""),"2",IF(OR($D$1="yes",#REF!="yes",#REF!="yes",#REF!="yes",$D$2="yes",$G$1="yes",$G$2="yes"),"2","1"))</f>
        <v>#REF!</v>
      </c>
      <c r="I201" s="19"/>
    </row>
    <row r="202" spans="1:9" ht="15" customHeight="1" thickBot="1" x14ac:dyDescent="0.3">
      <c r="A202" s="319"/>
      <c r="B202" s="320"/>
      <c r="C202" s="241"/>
      <c r="D202" s="320"/>
      <c r="E202" s="320"/>
      <c r="F202" s="320"/>
      <c r="G202" s="161"/>
      <c r="H202" s="18" t="e">
        <f>IF(AND($D$1="",#REF!="",#REF!="",#REF!="",$D$2="",$G$1="",$G$2=""),"2",IF(OR($D$1="yes",#REF!="yes",#REF!="yes",#REF!="yes",$D$2="yes",$G$1="yes",$G$2="yes"),"2","1"))</f>
        <v>#REF!</v>
      </c>
      <c r="I202" s="19"/>
    </row>
    <row r="203" spans="1:9" ht="50.1" customHeight="1" thickBot="1" x14ac:dyDescent="0.35">
      <c r="A203" s="248" t="s">
        <v>2</v>
      </c>
      <c r="B203" s="249"/>
      <c r="C203" s="249"/>
      <c r="D203" s="249"/>
      <c r="E203" s="249"/>
      <c r="F203" s="250"/>
      <c r="G203" s="43">
        <f>SUM(G181:G202)</f>
        <v>0</v>
      </c>
      <c r="H203" s="18" t="e">
        <f>IF(AND($D$1="",#REF!="",#REF!="",#REF!="",$D$2="",$G$1="",$G$2=""),"2",IF(OR($D$1="yes",#REF!="yes",#REF!="yes",#REF!="yes",$D$2="yes",$G$1="yes",$G$2="yes"),"2","1"))</f>
        <v>#REF!</v>
      </c>
      <c r="I203" s="19"/>
    </row>
    <row r="204" spans="1:9" ht="50.1" customHeight="1" thickBot="1" x14ac:dyDescent="0.35">
      <c r="A204" s="325" t="s">
        <v>226</v>
      </c>
      <c r="B204" s="326"/>
      <c r="C204" s="326"/>
      <c r="D204" s="326"/>
      <c r="E204" s="326"/>
      <c r="F204" s="327"/>
      <c r="G204" s="155">
        <f>G161+G178+G203</f>
        <v>0</v>
      </c>
      <c r="H204" s="18" t="e">
        <f>IF(AND($D$1="",#REF!="",#REF!="",#REF!="",$D$2="",$G$1="",$G$2=""),"2",IF(OR($D$1="yes",#REF!="yes",#REF!="yes",#REF!="yes",$D$2="yes",$G$1="yes",$G$2="yes"),"2","1"))</f>
        <v>#REF!</v>
      </c>
      <c r="I204" s="19"/>
    </row>
    <row r="205" spans="1:9" ht="50.1" customHeight="1" thickBot="1" x14ac:dyDescent="0.3">
      <c r="A205" s="251" t="s">
        <v>305</v>
      </c>
      <c r="B205" s="252"/>
      <c r="C205" s="252"/>
      <c r="D205" s="252"/>
      <c r="E205" s="252"/>
      <c r="F205" s="252"/>
      <c r="G205" s="253"/>
      <c r="H205" s="18"/>
      <c r="I205" s="19"/>
    </row>
    <row r="206" spans="1:9" ht="60.75" customHeight="1" x14ac:dyDescent="0.25">
      <c r="A206" s="328" t="s">
        <v>234</v>
      </c>
      <c r="B206" s="329"/>
      <c r="C206" s="194" t="s">
        <v>249</v>
      </c>
      <c r="D206" s="269" t="s">
        <v>294</v>
      </c>
      <c r="E206" s="270"/>
      <c r="F206" s="271"/>
      <c r="G206" s="195" t="s">
        <v>0</v>
      </c>
      <c r="H206" s="18"/>
      <c r="I206" s="19"/>
    </row>
    <row r="207" spans="1:9" ht="17.25" customHeight="1" x14ac:dyDescent="0.25">
      <c r="A207" s="465"/>
      <c r="B207" s="466"/>
      <c r="C207" s="467"/>
      <c r="D207" s="468"/>
      <c r="E207" s="468"/>
      <c r="F207" s="468"/>
      <c r="G207" s="197"/>
      <c r="H207" s="18"/>
      <c r="I207" s="19"/>
    </row>
    <row r="208" spans="1:9" ht="17.25" customHeight="1" x14ac:dyDescent="0.25">
      <c r="A208" s="465"/>
      <c r="B208" s="466"/>
      <c r="C208" s="467"/>
      <c r="D208" s="469"/>
      <c r="E208" s="470"/>
      <c r="F208" s="471"/>
      <c r="G208" s="197"/>
      <c r="H208" s="18"/>
      <c r="I208" s="19"/>
    </row>
    <row r="209" spans="1:9" ht="17.25" customHeight="1" x14ac:dyDescent="0.25">
      <c r="A209" s="465"/>
      <c r="B209" s="466"/>
      <c r="C209" s="467"/>
      <c r="D209" s="469"/>
      <c r="E209" s="470"/>
      <c r="F209" s="471"/>
      <c r="G209" s="197"/>
      <c r="H209" s="18"/>
      <c r="I209" s="19"/>
    </row>
    <row r="210" spans="1:9" ht="17.25" customHeight="1" x14ac:dyDescent="0.25">
      <c r="A210" s="465"/>
      <c r="B210" s="466"/>
      <c r="C210" s="467"/>
      <c r="D210" s="469"/>
      <c r="E210" s="470"/>
      <c r="F210" s="471"/>
      <c r="G210" s="197"/>
      <c r="H210" s="18"/>
      <c r="I210" s="19"/>
    </row>
    <row r="211" spans="1:9" ht="17.25" customHeight="1" x14ac:dyDescent="0.25">
      <c r="A211" s="465"/>
      <c r="B211" s="466"/>
      <c r="C211" s="467"/>
      <c r="D211" s="469"/>
      <c r="E211" s="470"/>
      <c r="F211" s="471"/>
      <c r="G211" s="197"/>
      <c r="H211" s="18"/>
      <c r="I211" s="19"/>
    </row>
    <row r="212" spans="1:9" ht="17.25" customHeight="1" x14ac:dyDescent="0.25">
      <c r="A212" s="465"/>
      <c r="B212" s="466"/>
      <c r="C212" s="467"/>
      <c r="D212" s="469"/>
      <c r="E212" s="470"/>
      <c r="F212" s="471"/>
      <c r="G212" s="197"/>
      <c r="H212" s="18"/>
      <c r="I212" s="19"/>
    </row>
    <row r="213" spans="1:9" ht="17.25" customHeight="1" x14ac:dyDescent="0.25">
      <c r="A213" s="465"/>
      <c r="B213" s="466"/>
      <c r="C213" s="467"/>
      <c r="D213" s="469"/>
      <c r="E213" s="470"/>
      <c r="F213" s="471"/>
      <c r="G213" s="197"/>
      <c r="H213" s="18"/>
      <c r="I213" s="19"/>
    </row>
    <row r="214" spans="1:9" ht="17.25" customHeight="1" x14ac:dyDescent="0.25">
      <c r="A214" s="465"/>
      <c r="B214" s="466"/>
      <c r="C214" s="467"/>
      <c r="D214" s="469"/>
      <c r="E214" s="470"/>
      <c r="F214" s="471"/>
      <c r="G214" s="197"/>
      <c r="H214" s="18"/>
      <c r="I214" s="19"/>
    </row>
    <row r="215" spans="1:9" ht="17.25" customHeight="1" x14ac:dyDescent="0.25">
      <c r="A215" s="465"/>
      <c r="B215" s="466"/>
      <c r="C215" s="467"/>
      <c r="D215" s="469"/>
      <c r="E215" s="470"/>
      <c r="F215" s="471"/>
      <c r="G215" s="197"/>
      <c r="H215" s="18"/>
      <c r="I215" s="19"/>
    </row>
    <row r="216" spans="1:9" ht="17.25" customHeight="1" x14ac:dyDescent="0.25">
      <c r="A216" s="465"/>
      <c r="B216" s="466"/>
      <c r="C216" s="467"/>
      <c r="D216" s="469"/>
      <c r="E216" s="470"/>
      <c r="F216" s="471"/>
      <c r="G216" s="197"/>
      <c r="H216" s="18"/>
      <c r="I216" s="19"/>
    </row>
    <row r="217" spans="1:9" ht="17.25" customHeight="1" x14ac:dyDescent="0.25">
      <c r="A217" s="465"/>
      <c r="B217" s="466"/>
      <c r="C217" s="467"/>
      <c r="D217" s="469"/>
      <c r="E217" s="470"/>
      <c r="F217" s="471"/>
      <c r="G217" s="197"/>
      <c r="H217" s="18"/>
      <c r="I217" s="19"/>
    </row>
    <row r="218" spans="1:9" ht="17.25" customHeight="1" x14ac:dyDescent="0.25">
      <c r="A218" s="465"/>
      <c r="B218" s="466"/>
      <c r="C218" s="467"/>
      <c r="D218" s="469"/>
      <c r="E218" s="470"/>
      <c r="F218" s="471"/>
      <c r="G218" s="197"/>
      <c r="H218" s="18"/>
      <c r="I218" s="19"/>
    </row>
    <row r="219" spans="1:9" ht="17.25" customHeight="1" x14ac:dyDescent="0.25">
      <c r="A219" s="465"/>
      <c r="B219" s="466"/>
      <c r="C219" s="467"/>
      <c r="D219" s="469"/>
      <c r="E219" s="470"/>
      <c r="F219" s="471"/>
      <c r="G219" s="197"/>
      <c r="H219" s="18"/>
      <c r="I219" s="19"/>
    </row>
    <row r="220" spans="1:9" ht="17.25" customHeight="1" x14ac:dyDescent="0.25">
      <c r="A220" s="465"/>
      <c r="B220" s="466"/>
      <c r="C220" s="467"/>
      <c r="D220" s="469"/>
      <c r="E220" s="470"/>
      <c r="F220" s="471"/>
      <c r="G220" s="197"/>
      <c r="H220" s="18"/>
      <c r="I220" s="19"/>
    </row>
    <row r="221" spans="1:9" ht="17.25" customHeight="1" x14ac:dyDescent="0.25">
      <c r="A221" s="465"/>
      <c r="B221" s="466"/>
      <c r="C221" s="467"/>
      <c r="D221" s="469"/>
      <c r="E221" s="470"/>
      <c r="F221" s="471"/>
      <c r="G221" s="197"/>
      <c r="H221" s="18"/>
      <c r="I221" s="19"/>
    </row>
    <row r="222" spans="1:9" ht="17.25" customHeight="1" x14ac:dyDescent="0.25">
      <c r="A222" s="465"/>
      <c r="B222" s="466"/>
      <c r="C222" s="467"/>
      <c r="D222" s="469"/>
      <c r="E222" s="470"/>
      <c r="F222" s="471"/>
      <c r="G222" s="197"/>
      <c r="H222" s="18"/>
      <c r="I222" s="19"/>
    </row>
    <row r="223" spans="1:9" ht="17.25" customHeight="1" x14ac:dyDescent="0.25">
      <c r="A223" s="465"/>
      <c r="B223" s="466"/>
      <c r="C223" s="467"/>
      <c r="D223" s="469"/>
      <c r="E223" s="470"/>
      <c r="F223" s="471"/>
      <c r="G223" s="197"/>
      <c r="H223" s="18"/>
      <c r="I223" s="19"/>
    </row>
    <row r="224" spans="1:9" ht="17.25" customHeight="1" x14ac:dyDescent="0.25">
      <c r="A224" s="465"/>
      <c r="B224" s="466"/>
      <c r="C224" s="467"/>
      <c r="D224" s="469"/>
      <c r="E224" s="470"/>
      <c r="F224" s="471"/>
      <c r="G224" s="197"/>
      <c r="H224" s="18"/>
      <c r="I224" s="19"/>
    </row>
    <row r="225" spans="1:14" ht="17.25" customHeight="1" thickBot="1" x14ac:dyDescent="0.3">
      <c r="A225" s="472"/>
      <c r="B225" s="473"/>
      <c r="C225" s="467"/>
      <c r="D225" s="474"/>
      <c r="E225" s="475"/>
      <c r="F225" s="476"/>
      <c r="G225" s="198"/>
      <c r="H225" s="18"/>
      <c r="I225" s="19"/>
    </row>
    <row r="226" spans="1:14" ht="50.1" customHeight="1" thickBot="1" x14ac:dyDescent="0.35">
      <c r="A226" s="248" t="s">
        <v>2</v>
      </c>
      <c r="B226" s="249"/>
      <c r="C226" s="249"/>
      <c r="D226" s="276"/>
      <c r="E226" s="276"/>
      <c r="F226" s="276"/>
      <c r="G226" s="157">
        <f>SUM(G207:G225)</f>
        <v>0</v>
      </c>
      <c r="H226" s="18"/>
      <c r="I226" s="19"/>
    </row>
    <row r="227" spans="1:14" ht="75" customHeight="1" thickBot="1" x14ac:dyDescent="0.3">
      <c r="A227" s="251" t="s">
        <v>301</v>
      </c>
      <c r="B227" s="252"/>
      <c r="C227" s="252"/>
      <c r="D227" s="252"/>
      <c r="E227" s="252"/>
      <c r="F227" s="252"/>
      <c r="G227" s="253"/>
      <c r="H227" s="18" t="e">
        <f>IF(AND($D$1="",#REF!="",#REF!="",#REF!="",$D$2="",$G$1="",$G$2=""),"2",IF(OR($D$1="yes",#REF!="yes",#REF!="yes",#REF!="yes",$D$2="yes",$G$1="yes",$G$2="yes"),"2","1"))</f>
        <v>#REF!</v>
      </c>
      <c r="I227" s="19"/>
    </row>
    <row r="228" spans="1:14" ht="75" customHeight="1" thickBot="1" x14ac:dyDescent="0.3">
      <c r="A228" s="257" t="s">
        <v>234</v>
      </c>
      <c r="B228" s="258"/>
      <c r="C228" s="194" t="s">
        <v>247</v>
      </c>
      <c r="D228" s="259" t="s">
        <v>233</v>
      </c>
      <c r="E228" s="260"/>
      <c r="F228" s="261"/>
      <c r="G228" s="195" t="s">
        <v>0</v>
      </c>
      <c r="H228" s="18" t="e">
        <f>IF(AND($D$1="",#REF!="",#REF!="",#REF!="",$D$2="",$G$1="",$G$2=""),"2",IF(OR($D$1="yes",#REF!="yes",#REF!="yes",#REF!="yes",$D$2="yes",$G$1="yes",$G$2="yes"),"2","1"))</f>
        <v>#REF!</v>
      </c>
      <c r="I228" s="19"/>
    </row>
    <row r="229" spans="1:14" ht="15" customHeight="1" x14ac:dyDescent="0.25">
      <c r="A229" s="477"/>
      <c r="B229" s="324"/>
      <c r="C229" s="242"/>
      <c r="D229" s="324"/>
      <c r="E229" s="324"/>
      <c r="F229" s="324"/>
      <c r="G229" s="159"/>
      <c r="H229" s="18" t="e">
        <f>IF(AND($D$1="",#REF!="",#REF!="",#REF!="",$D$2="",$G$1="",$G$2=""),"2",IF(OR($D$1="yes",#REF!="yes",#REF!="yes",#REF!="yes",$D$2="yes",$G$1="yes",$G$2="yes"),"2","1"))</f>
        <v>#REF!</v>
      </c>
      <c r="I229" s="19"/>
    </row>
    <row r="230" spans="1:14" ht="15" customHeight="1" x14ac:dyDescent="0.25">
      <c r="A230" s="284"/>
      <c r="B230" s="247"/>
      <c r="C230" s="238"/>
      <c r="D230" s="247"/>
      <c r="E230" s="247"/>
      <c r="F230" s="247"/>
      <c r="G230" s="160"/>
      <c r="H230" s="18" t="e">
        <f>IF(AND($D$1="",#REF!="",#REF!="",#REF!="",$D$2="",$G$1="",$G$2=""),"2",IF(OR($D$1="yes",#REF!="yes",#REF!="yes",#REF!="yes",$D$2="yes",$G$1="yes",$G$2="yes"),"2","1"))</f>
        <v>#REF!</v>
      </c>
      <c r="I230" s="19"/>
    </row>
    <row r="231" spans="1:14" ht="15" customHeight="1" x14ac:dyDescent="0.25">
      <c r="A231" s="284"/>
      <c r="B231" s="247"/>
      <c r="C231" s="238"/>
      <c r="D231" s="247"/>
      <c r="E231" s="247"/>
      <c r="F231" s="247"/>
      <c r="G231" s="160"/>
      <c r="H231" s="18" t="e">
        <f>IF(AND($D$1="",#REF!="",#REF!="",#REF!="",$D$2="",$G$1="",$G$2=""),"2",IF(OR($D$1="yes",#REF!="yes",#REF!="yes",#REF!="yes",$D$2="yes",$G$1="yes",$G$2="yes"),"2","1"))</f>
        <v>#REF!</v>
      </c>
      <c r="I231" s="19"/>
    </row>
    <row r="232" spans="1:14" ht="15" customHeight="1" x14ac:dyDescent="0.25">
      <c r="A232" s="284"/>
      <c r="B232" s="247"/>
      <c r="C232" s="238"/>
      <c r="D232" s="247"/>
      <c r="E232" s="247"/>
      <c r="F232" s="247"/>
      <c r="G232" s="160"/>
      <c r="H232" s="18" t="e">
        <f>IF(AND($D$1="",#REF!="",#REF!="",#REF!="",$D$2="",$G$1="",$G$2=""),"2",IF(OR($D$1="yes",#REF!="yes",#REF!="yes",#REF!="yes",$D$2="yes",$G$1="yes",$G$2="yes"),"2","1"))</f>
        <v>#REF!</v>
      </c>
      <c r="I232" s="285" t="s">
        <v>55</v>
      </c>
    </row>
    <row r="233" spans="1:14" ht="15" customHeight="1" x14ac:dyDescent="0.25">
      <c r="A233" s="284"/>
      <c r="B233" s="247"/>
      <c r="C233" s="238"/>
      <c r="D233" s="247"/>
      <c r="E233" s="247"/>
      <c r="F233" s="247"/>
      <c r="G233" s="160"/>
      <c r="H233" s="18" t="e">
        <f>IF(AND($D$1="",#REF!="",#REF!="",#REF!="",$D$2="",$G$1="",$G$2=""),"2",IF(OR($D$1="yes",#REF!="yes",#REF!="yes",#REF!="yes",$D$2="yes",$G$1="yes",$G$2="yes"),"2","1"))</f>
        <v>#REF!</v>
      </c>
      <c r="I233" s="285"/>
    </row>
    <row r="234" spans="1:14" ht="15" customHeight="1" x14ac:dyDescent="0.25">
      <c r="A234" s="284"/>
      <c r="B234" s="247"/>
      <c r="C234" s="238"/>
      <c r="D234" s="247"/>
      <c r="E234" s="247"/>
      <c r="F234" s="247"/>
      <c r="G234" s="160"/>
      <c r="H234" s="18" t="e">
        <f>IF(AND($D$1="",#REF!="",#REF!="",#REF!="",$D$2="",$G$1="",$G$2=""),"2",IF(OR($D$1="yes",#REF!="yes",#REF!="yes",#REF!="yes",$D$2="yes",$G$1="yes",$G$2="yes"),"2","1"))</f>
        <v>#REF!</v>
      </c>
      <c r="I234" s="285"/>
    </row>
    <row r="235" spans="1:14" ht="15" customHeight="1" x14ac:dyDescent="0.25">
      <c r="A235" s="284"/>
      <c r="B235" s="247"/>
      <c r="C235" s="238"/>
      <c r="D235" s="247"/>
      <c r="E235" s="247"/>
      <c r="F235" s="247"/>
      <c r="G235" s="160"/>
      <c r="H235" s="18" t="e">
        <f>IF(AND($D$1="",#REF!="",#REF!="",#REF!="",$D$2="",$G$1="",$G$2=""),"2",IF(OR($D$1="yes",#REF!="yes",#REF!="yes",#REF!="yes",$D$2="yes",$G$1="yes",$G$2="yes"),"2","1"))</f>
        <v>#REF!</v>
      </c>
      <c r="I235" s="285"/>
    </row>
    <row r="236" spans="1:14" ht="15" customHeight="1" x14ac:dyDescent="0.25">
      <c r="A236" s="284"/>
      <c r="B236" s="247"/>
      <c r="C236" s="238"/>
      <c r="D236" s="247"/>
      <c r="E236" s="247"/>
      <c r="F236" s="247"/>
      <c r="G236" s="160"/>
      <c r="H236" s="18" t="e">
        <f>IF(AND($D$1="",#REF!="",#REF!="",#REF!="",$D$2="",$G$1="",$G$2=""),"2",IF(OR($D$1="yes",#REF!="yes",#REF!="yes",#REF!="yes",$D$2="yes",$G$1="yes",$G$2="yes"),"2","1"))</f>
        <v>#REF!</v>
      </c>
      <c r="I236" s="285"/>
    </row>
    <row r="237" spans="1:14" ht="15" customHeight="1" x14ac:dyDescent="0.25">
      <c r="A237" s="284"/>
      <c r="B237" s="247"/>
      <c r="C237" s="238"/>
      <c r="D237" s="247"/>
      <c r="E237" s="247"/>
      <c r="F237" s="247"/>
      <c r="G237" s="160"/>
      <c r="H237" s="18" t="e">
        <f>IF(AND($D$1="",#REF!="",#REF!="",#REF!="",$D$2="",$G$1="",$G$2=""),"2",IF(OR($D$1="yes",#REF!="yes",#REF!="yes",#REF!="yes",$D$2="yes",$G$1="yes",$G$2="yes"),"2","1"))</f>
        <v>#REF!</v>
      </c>
      <c r="I237" s="285"/>
    </row>
    <row r="238" spans="1:14" ht="15" customHeight="1" x14ac:dyDescent="0.25">
      <c r="A238" s="284"/>
      <c r="B238" s="247"/>
      <c r="C238" s="238"/>
      <c r="D238" s="247"/>
      <c r="E238" s="247"/>
      <c r="F238" s="247"/>
      <c r="G238" s="160"/>
      <c r="H238" s="18" t="e">
        <f>IF(AND($D$1="",#REF!="",#REF!="",#REF!="",$D$2="",$G$1="",$G$2=""),"2",IF(OR($D$1="yes",#REF!="yes",#REF!="yes",#REF!="yes",$D$2="yes",$G$1="yes",$G$2="yes"),"2","1"))</f>
        <v>#REF!</v>
      </c>
      <c r="I238" s="285"/>
    </row>
    <row r="239" spans="1:14" ht="15" customHeight="1" thickBot="1" x14ac:dyDescent="0.3">
      <c r="A239" s="319"/>
      <c r="B239" s="320"/>
      <c r="C239" s="241"/>
      <c r="D239" s="320"/>
      <c r="E239" s="320"/>
      <c r="F239" s="320"/>
      <c r="G239" s="161"/>
      <c r="H239" s="18" t="e">
        <f>IF(AND($D$1="",#REF!="",#REF!="",#REF!="",$D$2="",$G$1="",$G$2=""),"2",IF(OR($D$1="yes",#REF!="yes",#REF!="yes",#REF!="yes",$D$2="yes",$G$1="yes",$G$2="yes"),"2","1"))</f>
        <v>#REF!</v>
      </c>
      <c r="I239" s="19"/>
    </row>
    <row r="240" spans="1:14" ht="50.1" customHeight="1" thickBot="1" x14ac:dyDescent="0.35">
      <c r="A240" s="312" t="s">
        <v>257</v>
      </c>
      <c r="B240" s="313"/>
      <c r="C240" s="313"/>
      <c r="D240" s="313"/>
      <c r="E240" s="313"/>
      <c r="F240" s="314"/>
      <c r="G240" s="44">
        <f>SUM(G229:G239)</f>
        <v>0</v>
      </c>
      <c r="H240" s="18" t="e">
        <f>IF(AND($D$1="",#REF!="",#REF!="",#REF!="",$D$2="",$G$1="",$G$2=""),"2",IF(OR($D$1="yes",#REF!="yes",#REF!="yes",#REF!="yes",$D$2="yes",$G$1="yes",$G$2="yes"),"2","1"))</f>
        <v>#REF!</v>
      </c>
      <c r="I240" s="19"/>
      <c r="L240" s="23"/>
      <c r="M240" s="23"/>
      <c r="N240" s="23"/>
    </row>
    <row r="241" spans="1:9" ht="50.1" customHeight="1" thickBot="1" x14ac:dyDescent="0.3">
      <c r="A241" s="251" t="s">
        <v>306</v>
      </c>
      <c r="B241" s="252"/>
      <c r="C241" s="252"/>
      <c r="D241" s="252"/>
      <c r="E241" s="252"/>
      <c r="F241" s="252"/>
      <c r="G241" s="253"/>
      <c r="H241" s="18" t="e">
        <f>IF(AND($D$1="",#REF!="",#REF!="",#REF!="",$D$2="",$G$1="",$G$2=""),"2",IF(OR($D$1="yes",#REF!="yes",#REF!="yes",#REF!="yes",$D$2="yes",$G$1="yes",$G$2="yes"),"2","1"))</f>
        <v>#REF!</v>
      </c>
      <c r="I241" s="19"/>
    </row>
    <row r="242" spans="1:9" ht="61.5" customHeight="1" thickBot="1" x14ac:dyDescent="0.3">
      <c r="A242" s="254" t="s">
        <v>234</v>
      </c>
      <c r="B242" s="255"/>
      <c r="C242" s="323"/>
      <c r="D242" s="321" t="s">
        <v>233</v>
      </c>
      <c r="E242" s="322"/>
      <c r="F242" s="322"/>
      <c r="G242" s="195" t="s">
        <v>0</v>
      </c>
      <c r="H242" s="18" t="e">
        <f>IF(AND($D$1="",#REF!="",#REF!="",#REF!="",$D$2="",$G$1="",$G$2=""),"2",IF(OR($D$1="yes",#REF!="yes",#REF!="yes",#REF!="yes",$D$2="yes",$G$1="yes",$G$2="yes"),"2","1"))</f>
        <v>#REF!</v>
      </c>
      <c r="I242" s="19"/>
    </row>
    <row r="243" spans="1:9" ht="15" customHeight="1" x14ac:dyDescent="0.25">
      <c r="A243" s="464"/>
      <c r="B243" s="267"/>
      <c r="C243" s="268"/>
      <c r="D243" s="266"/>
      <c r="E243" s="267"/>
      <c r="F243" s="268"/>
      <c r="G243" s="42"/>
      <c r="H243" s="18" t="e">
        <f>IF(AND($D$1="",#REF!="",#REF!="",#REF!="",$D$2="",$G$1="",$G$2=""),"2",IF(OR($D$1="yes",#REF!="yes",#REF!="yes",#REF!="yes",$D$2="yes",$G$1="yes",$G$2="yes"),"2","1"))</f>
        <v>#REF!</v>
      </c>
      <c r="I243" s="19"/>
    </row>
    <row r="244" spans="1:9" ht="15" customHeight="1" x14ac:dyDescent="0.25">
      <c r="A244" s="247"/>
      <c r="B244" s="247"/>
      <c r="C244" s="247"/>
      <c r="D244" s="247"/>
      <c r="E244" s="247"/>
      <c r="F244" s="247"/>
      <c r="G244" s="40"/>
      <c r="H244" s="18" t="e">
        <f>IF(AND($D$1="",#REF!="",#REF!="",#REF!="",$D$2="",$G$1="",$G$2=""),"2",IF(OR($D$1="yes",#REF!="yes",#REF!="yes",#REF!="yes",$D$2="yes",$G$1="yes",$G$2="yes"),"2","1"))</f>
        <v>#REF!</v>
      </c>
      <c r="I244" s="19"/>
    </row>
    <row r="245" spans="1:9" ht="15" customHeight="1" thickBot="1" x14ac:dyDescent="0.3">
      <c r="A245" s="320"/>
      <c r="B245" s="320"/>
      <c r="C245" s="320"/>
      <c r="D245" s="320"/>
      <c r="E245" s="320"/>
      <c r="F245" s="320"/>
      <c r="G245" s="41"/>
      <c r="H245" s="32" t="e">
        <f>IF(#REF!="","2",IF(#REF!="yes","2","1"))</f>
        <v>#REF!</v>
      </c>
      <c r="I245" s="19"/>
    </row>
    <row r="246" spans="1:9" ht="33.75" customHeight="1" thickBot="1" x14ac:dyDescent="0.35">
      <c r="A246" s="300" t="s">
        <v>295</v>
      </c>
      <c r="B246" s="301"/>
      <c r="C246" s="301"/>
      <c r="D246" s="301"/>
      <c r="E246" s="301"/>
      <c r="F246" s="302"/>
      <c r="G246" s="113">
        <f>SUM(G243:G245)</f>
        <v>0</v>
      </c>
      <c r="H246" s="32" t="e">
        <f>IF(#REF!="","2",IF(#REF!="yes","2","1"))</f>
        <v>#REF!</v>
      </c>
      <c r="I246" s="285" t="s">
        <v>55</v>
      </c>
    </row>
    <row r="247" spans="1:9" ht="50.1" customHeight="1" thickBot="1" x14ac:dyDescent="0.35">
      <c r="A247" s="312" t="s">
        <v>4</v>
      </c>
      <c r="B247" s="313"/>
      <c r="C247" s="313"/>
      <c r="D247" s="313"/>
      <c r="E247" s="313"/>
      <c r="F247" s="313"/>
      <c r="G247" s="44">
        <f>G18+G43+G134+G204+G226+G240+G246</f>
        <v>0</v>
      </c>
      <c r="H247" s="32"/>
      <c r="I247" s="285"/>
    </row>
    <row r="248" spans="1:9" ht="18" customHeight="1" thickBot="1" x14ac:dyDescent="0.35">
      <c r="A248" s="23"/>
      <c r="B248" s="23"/>
      <c r="C248" s="23"/>
      <c r="D248" s="23"/>
      <c r="E248" s="23"/>
      <c r="F248" s="23"/>
      <c r="G248" s="24"/>
      <c r="H248" s="32" t="e">
        <f>IF(#REF!="","2",IF(#REF!="yes","2","1"))</f>
        <v>#REF!</v>
      </c>
      <c r="I248" s="285"/>
    </row>
    <row r="249" spans="1:9" ht="47.25" customHeight="1" thickBot="1" x14ac:dyDescent="0.4">
      <c r="A249" s="303" t="s">
        <v>3</v>
      </c>
      <c r="B249" s="304"/>
      <c r="C249" s="304"/>
      <c r="D249" s="304"/>
      <c r="E249" s="304"/>
      <c r="F249" s="304"/>
      <c r="G249" s="305"/>
      <c r="H249" s="32" t="e">
        <f>IF(#REF!="","2",IF(#REF!="yes","2","1"))</f>
        <v>#REF!</v>
      </c>
      <c r="I249" s="285"/>
    </row>
    <row r="250" spans="1:9" ht="50.1" customHeight="1" thickBot="1" x14ac:dyDescent="0.3">
      <c r="A250" s="306" t="s">
        <v>275</v>
      </c>
      <c r="B250" s="307"/>
      <c r="C250" s="307"/>
      <c r="D250" s="307"/>
      <c r="E250" s="307"/>
      <c r="F250" s="307"/>
      <c r="G250" s="308"/>
      <c r="H250" s="32" t="e">
        <f>IF(#REF!="","2",IF(#REF!="yes","2","1"))</f>
        <v>#REF!</v>
      </c>
      <c r="I250" s="285"/>
    </row>
    <row r="251" spans="1:9" ht="50.1" customHeight="1" thickBot="1" x14ac:dyDescent="0.3">
      <c r="A251" s="309" t="s">
        <v>227</v>
      </c>
      <c r="B251" s="310"/>
      <c r="C251" s="310"/>
      <c r="D251" s="310"/>
      <c r="E251" s="310"/>
      <c r="F251" s="311"/>
      <c r="G251" s="45"/>
      <c r="H251" s="32" t="e">
        <f>IF(#REF!="","2",IF(#REF!="yes","2","1"))</f>
        <v>#REF!</v>
      </c>
      <c r="I251" s="285"/>
    </row>
    <row r="252" spans="1:9" ht="50.1" customHeight="1" thickBot="1" x14ac:dyDescent="0.35">
      <c r="A252" s="312" t="s">
        <v>216</v>
      </c>
      <c r="B252" s="313"/>
      <c r="C252" s="313"/>
      <c r="D252" s="313"/>
      <c r="E252" s="313"/>
      <c r="F252" s="314"/>
      <c r="G252" s="46">
        <f>IF(G251&gt;G247*0.07,G247*0.07,G251)</f>
        <v>0</v>
      </c>
      <c r="H252" s="32" t="e">
        <f>IF(#REF!="","2",IF(#REF!="yes","2","1"))</f>
        <v>#REF!</v>
      </c>
      <c r="I252" s="285"/>
    </row>
    <row r="253" spans="1:9" ht="19.5" thickBot="1" x14ac:dyDescent="0.35">
      <c r="A253" s="26"/>
      <c r="B253" s="27"/>
      <c r="C253" s="28"/>
      <c r="D253" s="27"/>
      <c r="E253" s="29"/>
      <c r="F253" s="64"/>
      <c r="G253" s="30"/>
      <c r="H253" s="32" t="e">
        <f>IF(#REF!="","2",IF(#REF!="yes","2","1"))</f>
        <v>#REF!</v>
      </c>
      <c r="I253" s="285"/>
    </row>
    <row r="254" spans="1:9" ht="45" customHeight="1" thickBot="1" x14ac:dyDescent="0.35">
      <c r="A254" s="150" t="s">
        <v>278</v>
      </c>
      <c r="B254" s="66"/>
      <c r="C254" s="67"/>
      <c r="D254" s="66"/>
      <c r="E254" s="66"/>
      <c r="F254" s="66"/>
      <c r="G254" s="68"/>
      <c r="H254" s="32" t="e">
        <f>IF(#REF!="","2",IF(#REF!="yes","2","1"))</f>
        <v>#REF!</v>
      </c>
      <c r="I254" s="285"/>
    </row>
    <row r="255" spans="1:9" ht="33.75" customHeight="1" thickBot="1" x14ac:dyDescent="0.3">
      <c r="A255" s="315" t="s">
        <v>63</v>
      </c>
      <c r="B255" s="316"/>
      <c r="C255" s="317" t="s">
        <v>221</v>
      </c>
      <c r="D255" s="318"/>
      <c r="E255" s="318"/>
      <c r="F255" s="316"/>
      <c r="G255" s="69" t="s">
        <v>64</v>
      </c>
      <c r="H255" s="32" t="e">
        <f>IF(#REF!="","2",IF(#REF!="yes","2","1"))</f>
        <v>#REF!</v>
      </c>
      <c r="I255" s="285"/>
    </row>
    <row r="256" spans="1:9" ht="18" customHeight="1" x14ac:dyDescent="0.25">
      <c r="A256" s="296" t="s">
        <v>217</v>
      </c>
      <c r="B256" s="297"/>
      <c r="C256" s="478"/>
      <c r="D256" s="478"/>
      <c r="E256" s="478"/>
      <c r="F256" s="478"/>
      <c r="G256" s="151"/>
      <c r="H256" s="32" t="e">
        <f>IF(#REF!="","2",IF(#REF!="yes","2","1"))</f>
        <v>#REF!</v>
      </c>
      <c r="I256" s="285"/>
    </row>
    <row r="257" spans="1:9" ht="18.75" customHeight="1" x14ac:dyDescent="0.25">
      <c r="A257" s="298" t="s">
        <v>218</v>
      </c>
      <c r="B257" s="299"/>
      <c r="C257" s="479"/>
      <c r="D257" s="479"/>
      <c r="E257" s="479"/>
      <c r="F257" s="479"/>
      <c r="G257" s="152"/>
      <c r="H257" s="32" t="e">
        <f>IF(#REF!="","2",IF(#REF!="yes","2","1"))</f>
        <v>#REF!</v>
      </c>
      <c r="I257" s="285"/>
    </row>
    <row r="258" spans="1:9" ht="18.75" customHeight="1" x14ac:dyDescent="0.25">
      <c r="A258" s="298" t="s">
        <v>225</v>
      </c>
      <c r="B258" s="299"/>
      <c r="C258" s="479"/>
      <c r="D258" s="479"/>
      <c r="E258" s="479"/>
      <c r="F258" s="479"/>
      <c r="G258" s="152"/>
      <c r="H258" s="32" t="e">
        <f>IF(#REF!="","2",IF(#REF!="yes","2","1"))</f>
        <v>#REF!</v>
      </c>
      <c r="I258" s="285"/>
    </row>
    <row r="259" spans="1:9" ht="19.5" customHeight="1" thickBot="1" x14ac:dyDescent="0.3">
      <c r="A259" s="288" t="s">
        <v>219</v>
      </c>
      <c r="B259" s="289"/>
      <c r="C259" s="480"/>
      <c r="D259" s="481"/>
      <c r="E259" s="481"/>
      <c r="F259" s="482"/>
      <c r="G259" s="153"/>
      <c r="H259" s="32" t="e">
        <f>IF(#REF!="","2",IF(#REF!="yes","2","1"))</f>
        <v>#REF!</v>
      </c>
      <c r="I259" s="285"/>
    </row>
    <row r="260" spans="1:9" ht="50.1" customHeight="1" thickBot="1" x14ac:dyDescent="0.35">
      <c r="A260" s="248" t="s">
        <v>220</v>
      </c>
      <c r="B260" s="249"/>
      <c r="C260" s="249"/>
      <c r="D260" s="249"/>
      <c r="E260" s="249"/>
      <c r="F260" s="249"/>
      <c r="G260" s="46">
        <f>SUM(G256:G259)</f>
        <v>0</v>
      </c>
      <c r="H260" s="32" t="e">
        <f>IF(#REF!="","2",IF(#REF!="yes","2","1"))</f>
        <v>#REF!</v>
      </c>
      <c r="I260" s="285"/>
    </row>
    <row r="261" spans="1:9" ht="50.1" customHeight="1" thickBot="1" x14ac:dyDescent="0.3">
      <c r="A261" s="251" t="s">
        <v>307</v>
      </c>
      <c r="B261" s="252"/>
      <c r="C261" s="252"/>
      <c r="D261" s="252"/>
      <c r="E261" s="252"/>
      <c r="F261" s="252"/>
      <c r="G261" s="253"/>
      <c r="H261" s="32" t="e">
        <f>IF(#REF!="","2",IF(#REF!="yes","2","1"))</f>
        <v>#REF!</v>
      </c>
      <c r="I261" s="285"/>
    </row>
    <row r="262" spans="1:9" ht="50.1" customHeight="1" thickBot="1" x14ac:dyDescent="0.3">
      <c r="A262" s="290" t="s">
        <v>45</v>
      </c>
      <c r="B262" s="291"/>
      <c r="C262" s="291"/>
      <c r="D262" s="291"/>
      <c r="E262" s="291"/>
      <c r="F262" s="291"/>
      <c r="G262" s="292"/>
      <c r="H262" s="32" t="e">
        <f>IF(#REF!="","2",IF(#REF!="yes","2","1"))</f>
        <v>#REF!</v>
      </c>
      <c r="I262" s="19"/>
    </row>
    <row r="263" spans="1:9" ht="39.75" customHeight="1" thickBot="1" x14ac:dyDescent="0.35">
      <c r="A263" s="293" t="s">
        <v>319</v>
      </c>
      <c r="B263" s="294"/>
      <c r="C263" s="294"/>
      <c r="D263" s="294"/>
      <c r="E263" s="294"/>
      <c r="F263" s="294"/>
      <c r="G263" s="295"/>
      <c r="H263" s="32" t="e">
        <f>IF(#REF!="","2",IF(#REF!="yes","2","1"))</f>
        <v>#REF!</v>
      </c>
      <c r="I263" s="19"/>
    </row>
    <row r="264" spans="1:9" ht="66" customHeight="1" thickBot="1" x14ac:dyDescent="0.3">
      <c r="A264" s="213" t="s">
        <v>253</v>
      </c>
      <c r="B264" s="214" t="s">
        <v>47</v>
      </c>
      <c r="C264" s="214" t="s">
        <v>223</v>
      </c>
      <c r="D264" s="214" t="s">
        <v>224</v>
      </c>
      <c r="E264" s="214" t="s">
        <v>245</v>
      </c>
      <c r="F264" s="214" t="s">
        <v>244</v>
      </c>
      <c r="G264" s="215" t="s">
        <v>51</v>
      </c>
      <c r="H264" s="104" t="e">
        <f>IF(#REF!="","2",IF(#REF!="yes","2","1"))</f>
        <v>#REF!</v>
      </c>
      <c r="I264" s="19"/>
    </row>
    <row r="265" spans="1:9" ht="15" customHeight="1" x14ac:dyDescent="0.25">
      <c r="A265" s="216"/>
      <c r="B265" s="217"/>
      <c r="C265" s="218"/>
      <c r="D265" s="219"/>
      <c r="E265" s="220"/>
      <c r="F265" s="221" t="str">
        <f t="shared" ref="F265:F343" si="0">IF(ISBLANK(A265),"",A265*E265)</f>
        <v/>
      </c>
      <c r="G265" s="232" t="str">
        <f>IFERROR(IF(OR(ISBLANK(F265),F265/A265&lt;10),0,IF(F265/A265&lt;100,20,IF(AND(F265/A265&lt;500,F265/A265&gt;99),180,IF(AND(F265/A265&lt;2000,F265/A265&gt;499),275,IF(AND(F265/A265&lt;3000,F265/A265&gt;1999),360,IF(AND(F265/A265&lt;4000,F265/A265&gt;2999),530,IF(AND(F265/A265&lt;8000,F265/A265&gt;3999),820,1500)))))))*(A265),"")</f>
        <v/>
      </c>
      <c r="H265" s="32" t="e">
        <f>IF(#REF!="","2",IF(#REF!="yes","2","1"))</f>
        <v>#REF!</v>
      </c>
      <c r="I265" s="19"/>
    </row>
    <row r="266" spans="1:9" ht="15" customHeight="1" x14ac:dyDescent="0.25">
      <c r="A266" s="222"/>
      <c r="B266" s="223"/>
      <c r="C266" s="224"/>
      <c r="D266" s="225"/>
      <c r="E266" s="226"/>
      <c r="F266" s="227" t="str">
        <f t="shared" si="0"/>
        <v/>
      </c>
      <c r="G266" s="233" t="str">
        <f>IFERROR(IF(OR(ISBLANK(F266),F266/A266&lt;10),0,IF(F266/A266&lt;100,20,IF(AND(F266/A266&lt;500,F266/A266&gt;99),180,IF(AND(F266/A266&lt;2000,F266/A266&gt;499),275,IF(AND(F266/A266&lt;3000,F266/A266&gt;1999),360,IF(AND(F266/A266&lt;4000,F266/A266&gt;2999),530,IF(AND(F266/A266&lt;8000,F266/A266&gt;3999),820,1500)))))))*(A266),"")</f>
        <v/>
      </c>
      <c r="H266" s="32" t="e">
        <f>IF(#REF!="","2",IF(#REF!="yes","2","1"))</f>
        <v>#REF!</v>
      </c>
      <c r="I266" s="19"/>
    </row>
    <row r="267" spans="1:9" ht="15" customHeight="1" x14ac:dyDescent="0.25">
      <c r="A267" s="222"/>
      <c r="B267" s="223"/>
      <c r="C267" s="224"/>
      <c r="D267" s="225"/>
      <c r="E267" s="226"/>
      <c r="F267" s="227" t="str">
        <f t="shared" si="0"/>
        <v/>
      </c>
      <c r="G267" s="233" t="str">
        <f t="shared" ref="G267:G330" si="1">IFERROR(IF(OR(ISBLANK(F267),F267/A267&lt;10),0,IF(F267/A267&lt;100,20,IF(AND(F267/A267&lt;500,F267/A267&gt;99),180,IF(AND(F267/A267&lt;2000,F267/A267&gt;499),275,IF(AND(F267/A267&lt;3000,F267/A267&gt;1999),360,IF(AND(F267/A267&lt;4000,F267/A267&gt;2999),530,IF(AND(F267/A267&lt;8000,F267/A267&gt;3999),820,1500)))))))*(A267),"")</f>
        <v/>
      </c>
      <c r="H267" s="32" t="e">
        <f>IF(#REF!="","2",IF(#REF!="yes","2","1"))</f>
        <v>#REF!</v>
      </c>
      <c r="I267" s="19"/>
    </row>
    <row r="268" spans="1:9" ht="15" customHeight="1" x14ac:dyDescent="0.25">
      <c r="A268" s="222"/>
      <c r="B268" s="223"/>
      <c r="C268" s="224"/>
      <c r="D268" s="225"/>
      <c r="E268" s="226"/>
      <c r="F268" s="227" t="str">
        <f t="shared" si="0"/>
        <v/>
      </c>
      <c r="G268" s="233" t="str">
        <f t="shared" si="1"/>
        <v/>
      </c>
      <c r="H268" s="32" t="e">
        <f>IF(#REF!="","2",IF(#REF!="yes","2","1"))</f>
        <v>#REF!</v>
      </c>
      <c r="I268" s="285" t="s">
        <v>55</v>
      </c>
    </row>
    <row r="269" spans="1:9" ht="15" customHeight="1" x14ac:dyDescent="0.25">
      <c r="A269" s="222"/>
      <c r="B269" s="223"/>
      <c r="C269" s="224"/>
      <c r="D269" s="225"/>
      <c r="E269" s="226"/>
      <c r="F269" s="227" t="str">
        <f t="shared" si="0"/>
        <v/>
      </c>
      <c r="G269" s="233" t="str">
        <f t="shared" si="1"/>
        <v/>
      </c>
      <c r="H269" s="32" t="e">
        <f>IF(#REF!="","2",IF(#REF!="yes","2","1"))</f>
        <v>#REF!</v>
      </c>
      <c r="I269" s="285"/>
    </row>
    <row r="270" spans="1:9" ht="15" customHeight="1" x14ac:dyDescent="0.25">
      <c r="A270" s="222"/>
      <c r="B270" s="223"/>
      <c r="C270" s="224"/>
      <c r="D270" s="225"/>
      <c r="E270" s="226"/>
      <c r="F270" s="227" t="str">
        <f t="shared" si="0"/>
        <v/>
      </c>
      <c r="G270" s="233" t="str">
        <f t="shared" si="1"/>
        <v/>
      </c>
      <c r="H270" s="32" t="e">
        <f>IF(#REF!="","2",IF(#REF!="yes","2","1"))</f>
        <v>#REF!</v>
      </c>
      <c r="I270" s="285"/>
    </row>
    <row r="271" spans="1:9" ht="15" customHeight="1" x14ac:dyDescent="0.25">
      <c r="A271" s="222"/>
      <c r="B271" s="223"/>
      <c r="C271" s="224"/>
      <c r="D271" s="225"/>
      <c r="E271" s="226"/>
      <c r="F271" s="227" t="str">
        <f t="shared" si="0"/>
        <v/>
      </c>
      <c r="G271" s="233" t="str">
        <f t="shared" si="1"/>
        <v/>
      </c>
      <c r="H271" s="32" t="e">
        <f>IF(#REF!="","2",IF(#REF!="yes","2","1"))</f>
        <v>#REF!</v>
      </c>
      <c r="I271" s="285"/>
    </row>
    <row r="272" spans="1:9" ht="15" customHeight="1" x14ac:dyDescent="0.25">
      <c r="A272" s="222"/>
      <c r="B272" s="223"/>
      <c r="C272" s="224"/>
      <c r="D272" s="225"/>
      <c r="E272" s="226"/>
      <c r="F272" s="227" t="str">
        <f t="shared" si="0"/>
        <v/>
      </c>
      <c r="G272" s="233" t="str">
        <f t="shared" si="1"/>
        <v/>
      </c>
      <c r="H272" s="32" t="e">
        <f>IF(#REF!="","2",IF(#REF!="yes","2","1"))</f>
        <v>#REF!</v>
      </c>
      <c r="I272" s="285"/>
    </row>
    <row r="273" spans="1:9" ht="15" customHeight="1" x14ac:dyDescent="0.25">
      <c r="A273" s="222"/>
      <c r="B273" s="223"/>
      <c r="C273" s="224"/>
      <c r="D273" s="225"/>
      <c r="E273" s="226"/>
      <c r="F273" s="227" t="str">
        <f t="shared" si="0"/>
        <v/>
      </c>
      <c r="G273" s="233" t="str">
        <f t="shared" si="1"/>
        <v/>
      </c>
      <c r="H273" s="32" t="e">
        <f>IF(#REF!="","2",IF(#REF!="yes","2","1"))</f>
        <v>#REF!</v>
      </c>
      <c r="I273" s="285"/>
    </row>
    <row r="274" spans="1:9" ht="15" customHeight="1" x14ac:dyDescent="0.25">
      <c r="A274" s="222"/>
      <c r="B274" s="223"/>
      <c r="C274" s="224"/>
      <c r="D274" s="225"/>
      <c r="E274" s="226"/>
      <c r="F274" s="227" t="str">
        <f t="shared" si="0"/>
        <v/>
      </c>
      <c r="G274" s="233" t="str">
        <f t="shared" si="1"/>
        <v/>
      </c>
      <c r="H274" s="32" t="e">
        <f>IF(#REF!="","2",IF(#REF!="yes","2","1"))</f>
        <v>#REF!</v>
      </c>
      <c r="I274" s="285"/>
    </row>
    <row r="275" spans="1:9" ht="15" customHeight="1" x14ac:dyDescent="0.25">
      <c r="A275" s="222"/>
      <c r="B275" s="223"/>
      <c r="C275" s="224"/>
      <c r="D275" s="225"/>
      <c r="E275" s="226"/>
      <c r="F275" s="227" t="str">
        <f t="shared" si="0"/>
        <v/>
      </c>
      <c r="G275" s="233" t="str">
        <f t="shared" si="1"/>
        <v/>
      </c>
      <c r="H275" s="32" t="e">
        <f>IF(#REF!="","2",IF(#REF!="yes","2","1"))</f>
        <v>#REF!</v>
      </c>
      <c r="I275" s="285"/>
    </row>
    <row r="276" spans="1:9" ht="15" customHeight="1" x14ac:dyDescent="0.25">
      <c r="A276" s="222"/>
      <c r="B276" s="223"/>
      <c r="C276" s="224"/>
      <c r="D276" s="225"/>
      <c r="E276" s="226"/>
      <c r="F276" s="227" t="str">
        <f t="shared" si="0"/>
        <v/>
      </c>
      <c r="G276" s="233" t="str">
        <f t="shared" si="1"/>
        <v/>
      </c>
      <c r="H276" s="32" t="e">
        <f>IF(#REF!="","2",IF(#REF!="yes","2","1"))</f>
        <v>#REF!</v>
      </c>
      <c r="I276" s="285"/>
    </row>
    <row r="277" spans="1:9" ht="15" customHeight="1" x14ac:dyDescent="0.25">
      <c r="A277" s="222"/>
      <c r="B277" s="223"/>
      <c r="C277" s="224"/>
      <c r="D277" s="225"/>
      <c r="E277" s="226"/>
      <c r="F277" s="227" t="str">
        <f t="shared" si="0"/>
        <v/>
      </c>
      <c r="G277" s="233" t="str">
        <f t="shared" si="1"/>
        <v/>
      </c>
      <c r="H277" s="32" t="e">
        <f>IF(#REF!="","2",IF(#REF!="yes","2","1"))</f>
        <v>#REF!</v>
      </c>
      <c r="I277" s="285"/>
    </row>
    <row r="278" spans="1:9" ht="15" customHeight="1" x14ac:dyDescent="0.25">
      <c r="A278" s="222"/>
      <c r="B278" s="223"/>
      <c r="C278" s="224"/>
      <c r="D278" s="225"/>
      <c r="E278" s="226"/>
      <c r="F278" s="227" t="str">
        <f t="shared" si="0"/>
        <v/>
      </c>
      <c r="G278" s="233" t="str">
        <f t="shared" si="1"/>
        <v/>
      </c>
      <c r="H278" s="32" t="e">
        <f>IF(#REF!="","2",IF(#REF!="yes","2","1"))</f>
        <v>#REF!</v>
      </c>
      <c r="I278" s="285"/>
    </row>
    <row r="279" spans="1:9" ht="15" customHeight="1" x14ac:dyDescent="0.25">
      <c r="A279" s="222"/>
      <c r="B279" s="223"/>
      <c r="C279" s="224"/>
      <c r="D279" s="225"/>
      <c r="E279" s="226"/>
      <c r="F279" s="227" t="str">
        <f t="shared" si="0"/>
        <v/>
      </c>
      <c r="G279" s="233" t="str">
        <f t="shared" si="1"/>
        <v/>
      </c>
      <c r="H279" s="32" t="e">
        <f>IF(#REF!="","2",IF(#REF!="yes","2","1"))</f>
        <v>#REF!</v>
      </c>
      <c r="I279" s="285"/>
    </row>
    <row r="280" spans="1:9" ht="15" customHeight="1" x14ac:dyDescent="0.25">
      <c r="A280" s="222"/>
      <c r="B280" s="223"/>
      <c r="C280" s="224"/>
      <c r="D280" s="225"/>
      <c r="E280" s="226"/>
      <c r="F280" s="227" t="str">
        <f t="shared" si="0"/>
        <v/>
      </c>
      <c r="G280" s="233" t="str">
        <f t="shared" si="1"/>
        <v/>
      </c>
      <c r="H280" s="32" t="e">
        <f>IF(#REF!="","2",IF(#REF!="yes","2","1"))</f>
        <v>#REF!</v>
      </c>
      <c r="I280" s="285"/>
    </row>
    <row r="281" spans="1:9" ht="15" customHeight="1" x14ac:dyDescent="0.25">
      <c r="A281" s="222"/>
      <c r="B281" s="223"/>
      <c r="C281" s="224"/>
      <c r="D281" s="225"/>
      <c r="E281" s="226"/>
      <c r="F281" s="227" t="str">
        <f t="shared" si="0"/>
        <v/>
      </c>
      <c r="G281" s="233" t="str">
        <f t="shared" si="1"/>
        <v/>
      </c>
      <c r="H281" s="32" t="e">
        <f>IF(#REF!="","2",IF(#REF!="yes","2","1"))</f>
        <v>#REF!</v>
      </c>
      <c r="I281" s="285"/>
    </row>
    <row r="282" spans="1:9" ht="15" customHeight="1" x14ac:dyDescent="0.25">
      <c r="A282" s="222"/>
      <c r="B282" s="223"/>
      <c r="C282" s="224"/>
      <c r="D282" s="225"/>
      <c r="E282" s="226"/>
      <c r="F282" s="227" t="str">
        <f t="shared" si="0"/>
        <v/>
      </c>
      <c r="G282" s="233" t="str">
        <f t="shared" si="1"/>
        <v/>
      </c>
      <c r="H282" s="32" t="e">
        <f>IF(#REF!="","2",IF(#REF!="yes","2","1"))</f>
        <v>#REF!</v>
      </c>
      <c r="I282" s="285"/>
    </row>
    <row r="283" spans="1:9" ht="15" customHeight="1" x14ac:dyDescent="0.25">
      <c r="A283" s="222"/>
      <c r="B283" s="223"/>
      <c r="C283" s="224"/>
      <c r="D283" s="225"/>
      <c r="E283" s="226"/>
      <c r="F283" s="227" t="str">
        <f t="shared" si="0"/>
        <v/>
      </c>
      <c r="G283" s="233" t="str">
        <f t="shared" si="1"/>
        <v/>
      </c>
      <c r="H283" s="32" t="e">
        <f>IF(#REF!="","2",IF(#REF!="yes","2","1"))</f>
        <v>#REF!</v>
      </c>
      <c r="I283" s="285"/>
    </row>
    <row r="284" spans="1:9" ht="15" customHeight="1" x14ac:dyDescent="0.25">
      <c r="A284" s="222"/>
      <c r="B284" s="223"/>
      <c r="C284" s="224"/>
      <c r="D284" s="225"/>
      <c r="E284" s="226"/>
      <c r="F284" s="227" t="str">
        <f t="shared" si="0"/>
        <v/>
      </c>
      <c r="G284" s="233" t="str">
        <f t="shared" si="1"/>
        <v/>
      </c>
      <c r="H284" s="32" t="e">
        <f>IF(#REF!="","2",IF(#REF!="yes","2","1"))</f>
        <v>#REF!</v>
      </c>
      <c r="I284" s="285"/>
    </row>
    <row r="285" spans="1:9" ht="15" customHeight="1" x14ac:dyDescent="0.25">
      <c r="A285" s="222"/>
      <c r="B285" s="223"/>
      <c r="C285" s="224"/>
      <c r="D285" s="225"/>
      <c r="E285" s="226"/>
      <c r="F285" s="227" t="str">
        <f t="shared" si="0"/>
        <v/>
      </c>
      <c r="G285" s="233" t="str">
        <f t="shared" si="1"/>
        <v/>
      </c>
      <c r="H285" s="32" t="e">
        <f>IF(#REF!="","2",IF(#REF!="yes","2","1"))</f>
        <v>#REF!</v>
      </c>
      <c r="I285" s="285"/>
    </row>
    <row r="286" spans="1:9" ht="15" customHeight="1" x14ac:dyDescent="0.25">
      <c r="A286" s="222"/>
      <c r="B286" s="223"/>
      <c r="C286" s="224"/>
      <c r="D286" s="225"/>
      <c r="E286" s="226"/>
      <c r="F286" s="227" t="str">
        <f t="shared" si="0"/>
        <v/>
      </c>
      <c r="G286" s="233" t="str">
        <f t="shared" si="1"/>
        <v/>
      </c>
      <c r="H286" s="32" t="e">
        <f>IF(#REF!="","2",IF(#REF!="yes","2","1"))</f>
        <v>#REF!</v>
      </c>
      <c r="I286" s="285"/>
    </row>
    <row r="287" spans="1:9" ht="15" customHeight="1" x14ac:dyDescent="0.25">
      <c r="A287" s="222"/>
      <c r="B287" s="223"/>
      <c r="C287" s="224"/>
      <c r="D287" s="225"/>
      <c r="E287" s="226"/>
      <c r="F287" s="227" t="str">
        <f t="shared" si="0"/>
        <v/>
      </c>
      <c r="G287" s="233" t="str">
        <f t="shared" si="1"/>
        <v/>
      </c>
      <c r="H287" s="32" t="e">
        <f>IF(#REF!="","2",IF(#REF!="yes","2","1"))</f>
        <v>#REF!</v>
      </c>
      <c r="I287" s="285"/>
    </row>
    <row r="288" spans="1:9" ht="15" customHeight="1" x14ac:dyDescent="0.25">
      <c r="A288" s="222"/>
      <c r="B288" s="223"/>
      <c r="C288" s="224"/>
      <c r="D288" s="225"/>
      <c r="E288" s="226"/>
      <c r="F288" s="227" t="str">
        <f t="shared" si="0"/>
        <v/>
      </c>
      <c r="G288" s="233" t="str">
        <f t="shared" si="1"/>
        <v/>
      </c>
      <c r="H288" s="32" t="e">
        <f>IF(#REF!="","2",IF(#REF!="yes","2","1"))</f>
        <v>#REF!</v>
      </c>
      <c r="I288" s="285"/>
    </row>
    <row r="289" spans="1:9" ht="15" customHeight="1" x14ac:dyDescent="0.25">
      <c r="A289" s="222"/>
      <c r="B289" s="223"/>
      <c r="C289" s="224"/>
      <c r="D289" s="225"/>
      <c r="E289" s="226"/>
      <c r="F289" s="227" t="str">
        <f t="shared" si="0"/>
        <v/>
      </c>
      <c r="G289" s="233" t="str">
        <f t="shared" si="1"/>
        <v/>
      </c>
      <c r="H289" s="32" t="e">
        <f>IF(#REF!="","2",IF(#REF!="yes","2","1"))</f>
        <v>#REF!</v>
      </c>
      <c r="I289" s="285"/>
    </row>
    <row r="290" spans="1:9" ht="15" customHeight="1" x14ac:dyDescent="0.25">
      <c r="A290" s="222"/>
      <c r="B290" s="223"/>
      <c r="C290" s="224"/>
      <c r="D290" s="225"/>
      <c r="E290" s="226"/>
      <c r="F290" s="227" t="str">
        <f t="shared" si="0"/>
        <v/>
      </c>
      <c r="G290" s="233" t="str">
        <f t="shared" si="1"/>
        <v/>
      </c>
      <c r="H290" s="32" t="e">
        <f>IF(#REF!="","2",IF(#REF!="yes","2","1"))</f>
        <v>#REF!</v>
      </c>
      <c r="I290" s="285"/>
    </row>
    <row r="291" spans="1:9" ht="15" customHeight="1" x14ac:dyDescent="0.25">
      <c r="A291" s="222"/>
      <c r="B291" s="223"/>
      <c r="C291" s="224"/>
      <c r="D291" s="225"/>
      <c r="E291" s="226"/>
      <c r="F291" s="227" t="str">
        <f t="shared" si="0"/>
        <v/>
      </c>
      <c r="G291" s="233" t="str">
        <f t="shared" si="1"/>
        <v/>
      </c>
      <c r="H291" s="32" t="e">
        <f>IF(#REF!="","2",IF(#REF!="yes","2","1"))</f>
        <v>#REF!</v>
      </c>
      <c r="I291" s="285"/>
    </row>
    <row r="292" spans="1:9" ht="15" customHeight="1" x14ac:dyDescent="0.25">
      <c r="A292" s="222"/>
      <c r="B292" s="223"/>
      <c r="C292" s="224"/>
      <c r="D292" s="225"/>
      <c r="E292" s="226"/>
      <c r="F292" s="227" t="str">
        <f t="shared" si="0"/>
        <v/>
      </c>
      <c r="G292" s="233" t="str">
        <f t="shared" si="1"/>
        <v/>
      </c>
      <c r="H292" s="32" t="e">
        <f>IF(#REF!="","2",IF(#REF!="yes","2","1"))</f>
        <v>#REF!</v>
      </c>
      <c r="I292" s="285"/>
    </row>
    <row r="293" spans="1:9" ht="15" customHeight="1" x14ac:dyDescent="0.25">
      <c r="A293" s="222"/>
      <c r="B293" s="223"/>
      <c r="C293" s="224"/>
      <c r="D293" s="225"/>
      <c r="E293" s="226"/>
      <c r="F293" s="227" t="str">
        <f t="shared" si="0"/>
        <v/>
      </c>
      <c r="G293" s="233" t="str">
        <f t="shared" si="1"/>
        <v/>
      </c>
      <c r="H293" s="32" t="e">
        <f>IF(#REF!="","2",IF(#REF!="yes","2","1"))</f>
        <v>#REF!</v>
      </c>
      <c r="I293" s="285"/>
    </row>
    <row r="294" spans="1:9" ht="15" customHeight="1" x14ac:dyDescent="0.25">
      <c r="A294" s="222"/>
      <c r="B294" s="223"/>
      <c r="C294" s="224"/>
      <c r="D294" s="225"/>
      <c r="E294" s="226"/>
      <c r="F294" s="227" t="str">
        <f t="shared" si="0"/>
        <v/>
      </c>
      <c r="G294" s="233" t="str">
        <f t="shared" si="1"/>
        <v/>
      </c>
      <c r="H294" s="32" t="e">
        <f>IF(#REF!="","2",IF(#REF!="yes","2","1"))</f>
        <v>#REF!</v>
      </c>
      <c r="I294" s="285"/>
    </row>
    <row r="295" spans="1:9" ht="15" customHeight="1" x14ac:dyDescent="0.25">
      <c r="A295" s="222"/>
      <c r="B295" s="223"/>
      <c r="C295" s="224"/>
      <c r="D295" s="225"/>
      <c r="E295" s="226"/>
      <c r="F295" s="227" t="str">
        <f t="shared" si="0"/>
        <v/>
      </c>
      <c r="G295" s="233" t="str">
        <f t="shared" si="1"/>
        <v/>
      </c>
      <c r="H295" s="32" t="e">
        <f>IF(#REF!="","2",IF(#REF!="yes","2","1"))</f>
        <v>#REF!</v>
      </c>
      <c r="I295" s="285"/>
    </row>
    <row r="296" spans="1:9" ht="15" customHeight="1" x14ac:dyDescent="0.25">
      <c r="A296" s="222"/>
      <c r="B296" s="223"/>
      <c r="C296" s="224"/>
      <c r="D296" s="225"/>
      <c r="E296" s="226"/>
      <c r="F296" s="227" t="str">
        <f t="shared" si="0"/>
        <v/>
      </c>
      <c r="G296" s="233" t="str">
        <f t="shared" si="1"/>
        <v/>
      </c>
      <c r="H296" s="32" t="e">
        <f>IF(#REF!="","2",IF(#REF!="yes","2","1"))</f>
        <v>#REF!</v>
      </c>
      <c r="I296" s="19"/>
    </row>
    <row r="297" spans="1:9" ht="15" customHeight="1" x14ac:dyDescent="0.25">
      <c r="A297" s="222"/>
      <c r="B297" s="223"/>
      <c r="C297" s="224"/>
      <c r="D297" s="225"/>
      <c r="E297" s="226"/>
      <c r="F297" s="227" t="str">
        <f t="shared" si="0"/>
        <v/>
      </c>
      <c r="G297" s="233" t="str">
        <f t="shared" si="1"/>
        <v/>
      </c>
      <c r="H297" s="32" t="e">
        <f>IF(#REF!="","2",IF(#REF!="yes","2","1"))</f>
        <v>#REF!</v>
      </c>
      <c r="I297" s="19"/>
    </row>
    <row r="298" spans="1:9" ht="15" customHeight="1" x14ac:dyDescent="0.25">
      <c r="A298" s="222"/>
      <c r="B298" s="223"/>
      <c r="C298" s="224"/>
      <c r="D298" s="225"/>
      <c r="E298" s="226"/>
      <c r="F298" s="227" t="str">
        <f t="shared" si="0"/>
        <v/>
      </c>
      <c r="G298" s="233" t="str">
        <f t="shared" si="1"/>
        <v/>
      </c>
      <c r="H298" s="32" t="e">
        <f>IF(#REF!="","2",IF(#REF!="yes","2","1"))</f>
        <v>#REF!</v>
      </c>
      <c r="I298" s="19"/>
    </row>
    <row r="299" spans="1:9" ht="15" customHeight="1" x14ac:dyDescent="0.25">
      <c r="A299" s="222"/>
      <c r="B299" s="223"/>
      <c r="C299" s="224"/>
      <c r="D299" s="225"/>
      <c r="E299" s="226"/>
      <c r="F299" s="227" t="str">
        <f t="shared" si="0"/>
        <v/>
      </c>
      <c r="G299" s="233" t="str">
        <f t="shared" si="1"/>
        <v/>
      </c>
      <c r="H299" s="32" t="e">
        <f>IF(#REF!="","2",IF(#REF!="yes","2","1"))</f>
        <v>#REF!</v>
      </c>
      <c r="I299" s="19"/>
    </row>
    <row r="300" spans="1:9" ht="15" customHeight="1" x14ac:dyDescent="0.25">
      <c r="A300" s="222"/>
      <c r="B300" s="223"/>
      <c r="C300" s="224"/>
      <c r="D300" s="225"/>
      <c r="E300" s="226"/>
      <c r="F300" s="227" t="str">
        <f t="shared" si="0"/>
        <v/>
      </c>
      <c r="G300" s="233" t="str">
        <f t="shared" si="1"/>
        <v/>
      </c>
      <c r="H300" s="32" t="e">
        <f>IF(#REF!="","2",IF(#REF!="yes","2","1"))</f>
        <v>#REF!</v>
      </c>
      <c r="I300" s="285" t="s">
        <v>55</v>
      </c>
    </row>
    <row r="301" spans="1:9" ht="15" customHeight="1" x14ac:dyDescent="0.25">
      <c r="A301" s="222"/>
      <c r="B301" s="223"/>
      <c r="C301" s="224"/>
      <c r="D301" s="225"/>
      <c r="E301" s="226"/>
      <c r="F301" s="227" t="str">
        <f t="shared" si="0"/>
        <v/>
      </c>
      <c r="G301" s="233" t="str">
        <f t="shared" si="1"/>
        <v/>
      </c>
      <c r="H301" s="32" t="e">
        <f>IF(#REF!="","2",IF(#REF!="yes","2","1"))</f>
        <v>#REF!</v>
      </c>
      <c r="I301" s="285"/>
    </row>
    <row r="302" spans="1:9" ht="15" customHeight="1" x14ac:dyDescent="0.25">
      <c r="A302" s="222"/>
      <c r="B302" s="223"/>
      <c r="C302" s="224"/>
      <c r="D302" s="225"/>
      <c r="E302" s="226"/>
      <c r="F302" s="227" t="str">
        <f t="shared" si="0"/>
        <v/>
      </c>
      <c r="G302" s="233" t="str">
        <f t="shared" si="1"/>
        <v/>
      </c>
      <c r="H302" s="32" t="e">
        <f>IF(#REF!="","2",IF(#REF!="yes","2","1"))</f>
        <v>#REF!</v>
      </c>
      <c r="I302" s="285"/>
    </row>
    <row r="303" spans="1:9" ht="15" customHeight="1" x14ac:dyDescent="0.25">
      <c r="A303" s="222"/>
      <c r="B303" s="223"/>
      <c r="C303" s="224"/>
      <c r="D303" s="225"/>
      <c r="E303" s="226"/>
      <c r="F303" s="227" t="str">
        <f t="shared" si="0"/>
        <v/>
      </c>
      <c r="G303" s="233" t="str">
        <f t="shared" si="1"/>
        <v/>
      </c>
      <c r="H303" s="32" t="e">
        <f>IF(#REF!="","2",IF(#REF!="yes","2","1"))</f>
        <v>#REF!</v>
      </c>
      <c r="I303" s="285"/>
    </row>
    <row r="304" spans="1:9" ht="15" customHeight="1" x14ac:dyDescent="0.25">
      <c r="A304" s="222"/>
      <c r="B304" s="223"/>
      <c r="C304" s="224"/>
      <c r="D304" s="225"/>
      <c r="E304" s="226"/>
      <c r="F304" s="227" t="str">
        <f t="shared" si="0"/>
        <v/>
      </c>
      <c r="G304" s="233" t="str">
        <f t="shared" si="1"/>
        <v/>
      </c>
      <c r="H304" s="32" t="e">
        <f>IF(#REF!="","2",IF(#REF!="yes","2","1"))</f>
        <v>#REF!</v>
      </c>
      <c r="I304" s="63"/>
    </row>
    <row r="305" spans="1:7" ht="15" customHeight="1" x14ac:dyDescent="0.25">
      <c r="A305" s="222"/>
      <c r="B305" s="223"/>
      <c r="C305" s="224"/>
      <c r="D305" s="225"/>
      <c r="E305" s="226"/>
      <c r="F305" s="227" t="str">
        <f t="shared" si="0"/>
        <v/>
      </c>
      <c r="G305" s="233" t="str">
        <f t="shared" si="1"/>
        <v/>
      </c>
    </row>
    <row r="306" spans="1:7" ht="15" customHeight="1" x14ac:dyDescent="0.25">
      <c r="A306" s="222"/>
      <c r="B306" s="223"/>
      <c r="C306" s="224"/>
      <c r="D306" s="225"/>
      <c r="E306" s="226"/>
      <c r="F306" s="227" t="str">
        <f t="shared" si="0"/>
        <v/>
      </c>
      <c r="G306" s="233" t="str">
        <f t="shared" si="1"/>
        <v/>
      </c>
    </row>
    <row r="307" spans="1:7" ht="15" customHeight="1" x14ac:dyDescent="0.25">
      <c r="A307" s="222"/>
      <c r="B307" s="223"/>
      <c r="C307" s="224"/>
      <c r="D307" s="225"/>
      <c r="E307" s="226"/>
      <c r="F307" s="227" t="str">
        <f t="shared" si="0"/>
        <v/>
      </c>
      <c r="G307" s="233" t="str">
        <f t="shared" si="1"/>
        <v/>
      </c>
    </row>
    <row r="308" spans="1:7" ht="15" customHeight="1" x14ac:dyDescent="0.25">
      <c r="A308" s="222"/>
      <c r="B308" s="223"/>
      <c r="C308" s="224"/>
      <c r="D308" s="225"/>
      <c r="E308" s="226"/>
      <c r="F308" s="227" t="str">
        <f t="shared" si="0"/>
        <v/>
      </c>
      <c r="G308" s="233" t="str">
        <f t="shared" si="1"/>
        <v/>
      </c>
    </row>
    <row r="309" spans="1:7" ht="15" hidden="1" customHeight="1" x14ac:dyDescent="0.25">
      <c r="A309" s="222"/>
      <c r="B309" s="223"/>
      <c r="C309" s="224"/>
      <c r="D309" s="225"/>
      <c r="E309" s="226"/>
      <c r="F309" s="227" t="str">
        <f t="shared" si="0"/>
        <v/>
      </c>
      <c r="G309" s="233" t="str">
        <f t="shared" si="1"/>
        <v/>
      </c>
    </row>
    <row r="310" spans="1:7" ht="15" hidden="1" customHeight="1" x14ac:dyDescent="0.25">
      <c r="A310" s="222"/>
      <c r="B310" s="223"/>
      <c r="C310" s="224"/>
      <c r="D310" s="225"/>
      <c r="E310" s="226"/>
      <c r="F310" s="227" t="str">
        <f t="shared" si="0"/>
        <v/>
      </c>
      <c r="G310" s="233" t="str">
        <f t="shared" si="1"/>
        <v/>
      </c>
    </row>
    <row r="311" spans="1:7" ht="15" customHeight="1" x14ac:dyDescent="0.25">
      <c r="A311" s="222"/>
      <c r="B311" s="223"/>
      <c r="C311" s="224"/>
      <c r="D311" s="225"/>
      <c r="E311" s="226"/>
      <c r="F311" s="227" t="str">
        <f t="shared" si="0"/>
        <v/>
      </c>
      <c r="G311" s="233" t="str">
        <f t="shared" si="1"/>
        <v/>
      </c>
    </row>
    <row r="312" spans="1:7" ht="15" customHeight="1" x14ac:dyDescent="0.25">
      <c r="A312" s="222"/>
      <c r="B312" s="223"/>
      <c r="C312" s="224"/>
      <c r="D312" s="225"/>
      <c r="E312" s="226"/>
      <c r="F312" s="227" t="str">
        <f t="shared" si="0"/>
        <v/>
      </c>
      <c r="G312" s="233" t="str">
        <f t="shared" si="1"/>
        <v/>
      </c>
    </row>
    <row r="313" spans="1:7" ht="15" customHeight="1" x14ac:dyDescent="0.25">
      <c r="A313" s="222"/>
      <c r="B313" s="223"/>
      <c r="C313" s="224"/>
      <c r="D313" s="225"/>
      <c r="E313" s="226"/>
      <c r="F313" s="227" t="str">
        <f t="shared" si="0"/>
        <v/>
      </c>
      <c r="G313" s="233" t="str">
        <f t="shared" si="1"/>
        <v/>
      </c>
    </row>
    <row r="314" spans="1:7" ht="15" customHeight="1" x14ac:dyDescent="0.25">
      <c r="A314" s="222"/>
      <c r="B314" s="223"/>
      <c r="C314" s="224"/>
      <c r="D314" s="225"/>
      <c r="E314" s="226"/>
      <c r="F314" s="227" t="str">
        <f t="shared" si="0"/>
        <v/>
      </c>
      <c r="G314" s="233" t="str">
        <f t="shared" si="1"/>
        <v/>
      </c>
    </row>
    <row r="315" spans="1:7" ht="15" customHeight="1" x14ac:dyDescent="0.25">
      <c r="A315" s="222"/>
      <c r="B315" s="223"/>
      <c r="C315" s="224"/>
      <c r="D315" s="225"/>
      <c r="E315" s="226"/>
      <c r="F315" s="227" t="str">
        <f t="shared" si="0"/>
        <v/>
      </c>
      <c r="G315" s="233" t="str">
        <f t="shared" si="1"/>
        <v/>
      </c>
    </row>
    <row r="316" spans="1:7" ht="15" customHeight="1" x14ac:dyDescent="0.25">
      <c r="A316" s="222"/>
      <c r="B316" s="223"/>
      <c r="C316" s="224"/>
      <c r="D316" s="225"/>
      <c r="E316" s="226"/>
      <c r="F316" s="227" t="str">
        <f t="shared" si="0"/>
        <v/>
      </c>
      <c r="G316" s="233" t="str">
        <f t="shared" si="1"/>
        <v/>
      </c>
    </row>
    <row r="317" spans="1:7" ht="15" customHeight="1" x14ac:dyDescent="0.25">
      <c r="A317" s="222"/>
      <c r="B317" s="223"/>
      <c r="C317" s="224"/>
      <c r="D317" s="225"/>
      <c r="E317" s="226"/>
      <c r="F317" s="227" t="str">
        <f t="shared" si="0"/>
        <v/>
      </c>
      <c r="G317" s="233" t="str">
        <f t="shared" si="1"/>
        <v/>
      </c>
    </row>
    <row r="318" spans="1:7" ht="15" customHeight="1" x14ac:dyDescent="0.25">
      <c r="A318" s="222"/>
      <c r="B318" s="223"/>
      <c r="C318" s="224"/>
      <c r="D318" s="225"/>
      <c r="E318" s="226"/>
      <c r="F318" s="227" t="str">
        <f t="shared" si="0"/>
        <v/>
      </c>
      <c r="G318" s="233" t="str">
        <f t="shared" si="1"/>
        <v/>
      </c>
    </row>
    <row r="319" spans="1:7" ht="15" customHeight="1" x14ac:dyDescent="0.25">
      <c r="A319" s="222"/>
      <c r="B319" s="223"/>
      <c r="C319" s="224"/>
      <c r="D319" s="225"/>
      <c r="E319" s="226"/>
      <c r="F319" s="227" t="str">
        <f t="shared" si="0"/>
        <v/>
      </c>
      <c r="G319" s="233" t="str">
        <f t="shared" si="1"/>
        <v/>
      </c>
    </row>
    <row r="320" spans="1:7" ht="15" customHeight="1" x14ac:dyDescent="0.25">
      <c r="A320" s="222"/>
      <c r="B320" s="223"/>
      <c r="C320" s="224"/>
      <c r="D320" s="225"/>
      <c r="E320" s="226"/>
      <c r="F320" s="227" t="str">
        <f t="shared" si="0"/>
        <v/>
      </c>
      <c r="G320" s="233" t="str">
        <f t="shared" si="1"/>
        <v/>
      </c>
    </row>
    <row r="321" spans="1:7" ht="15" hidden="1" customHeight="1" x14ac:dyDescent="0.25">
      <c r="A321" s="222"/>
      <c r="B321" s="223"/>
      <c r="C321" s="224"/>
      <c r="D321" s="225"/>
      <c r="E321" s="226"/>
      <c r="F321" s="227" t="str">
        <f t="shared" si="0"/>
        <v/>
      </c>
      <c r="G321" s="233" t="str">
        <f t="shared" si="1"/>
        <v/>
      </c>
    </row>
    <row r="322" spans="1:7" ht="15" hidden="1" customHeight="1" x14ac:dyDescent="0.25">
      <c r="A322" s="222"/>
      <c r="B322" s="223"/>
      <c r="C322" s="224"/>
      <c r="D322" s="225"/>
      <c r="E322" s="226"/>
      <c r="F322" s="227" t="str">
        <f t="shared" si="0"/>
        <v/>
      </c>
      <c r="G322" s="233" t="str">
        <f t="shared" si="1"/>
        <v/>
      </c>
    </row>
    <row r="323" spans="1:7" ht="15" hidden="1" customHeight="1" x14ac:dyDescent="0.25">
      <c r="A323" s="222"/>
      <c r="B323" s="223"/>
      <c r="C323" s="224"/>
      <c r="D323" s="225"/>
      <c r="E323" s="226"/>
      <c r="F323" s="227" t="str">
        <f t="shared" si="0"/>
        <v/>
      </c>
      <c r="G323" s="233" t="str">
        <f t="shared" si="1"/>
        <v/>
      </c>
    </row>
    <row r="324" spans="1:7" ht="15" hidden="1" customHeight="1" x14ac:dyDescent="0.25">
      <c r="A324" s="222"/>
      <c r="B324" s="223"/>
      <c r="C324" s="224"/>
      <c r="D324" s="225"/>
      <c r="E324" s="226"/>
      <c r="F324" s="227" t="str">
        <f t="shared" si="0"/>
        <v/>
      </c>
      <c r="G324" s="233" t="str">
        <f t="shared" si="1"/>
        <v/>
      </c>
    </row>
    <row r="325" spans="1:7" ht="15" hidden="1" customHeight="1" x14ac:dyDescent="0.25">
      <c r="A325" s="222"/>
      <c r="B325" s="223"/>
      <c r="C325" s="224"/>
      <c r="D325" s="225"/>
      <c r="E325" s="226"/>
      <c r="F325" s="227" t="str">
        <f t="shared" si="0"/>
        <v/>
      </c>
      <c r="G325" s="233" t="str">
        <f t="shared" si="1"/>
        <v/>
      </c>
    </row>
    <row r="326" spans="1:7" ht="15" hidden="1" customHeight="1" x14ac:dyDescent="0.25">
      <c r="A326" s="222"/>
      <c r="B326" s="223"/>
      <c r="C326" s="224"/>
      <c r="D326" s="225"/>
      <c r="E326" s="226"/>
      <c r="F326" s="227" t="str">
        <f t="shared" si="0"/>
        <v/>
      </c>
      <c r="G326" s="233" t="str">
        <f t="shared" si="1"/>
        <v/>
      </c>
    </row>
    <row r="327" spans="1:7" ht="15" hidden="1" customHeight="1" x14ac:dyDescent="0.25">
      <c r="A327" s="222"/>
      <c r="B327" s="223"/>
      <c r="C327" s="224"/>
      <c r="D327" s="225"/>
      <c r="E327" s="226"/>
      <c r="F327" s="227" t="str">
        <f t="shared" si="0"/>
        <v/>
      </c>
      <c r="G327" s="233" t="str">
        <f t="shared" si="1"/>
        <v/>
      </c>
    </row>
    <row r="328" spans="1:7" ht="15" hidden="1" customHeight="1" x14ac:dyDescent="0.25">
      <c r="A328" s="222"/>
      <c r="B328" s="223"/>
      <c r="C328" s="224"/>
      <c r="D328" s="225"/>
      <c r="E328" s="226"/>
      <c r="F328" s="227" t="str">
        <f t="shared" si="0"/>
        <v/>
      </c>
      <c r="G328" s="233" t="str">
        <f t="shared" si="1"/>
        <v/>
      </c>
    </row>
    <row r="329" spans="1:7" ht="15" hidden="1" customHeight="1" x14ac:dyDescent="0.25">
      <c r="A329" s="222"/>
      <c r="B329" s="223"/>
      <c r="C329" s="224"/>
      <c r="D329" s="225"/>
      <c r="E329" s="226"/>
      <c r="F329" s="227" t="str">
        <f t="shared" si="0"/>
        <v/>
      </c>
      <c r="G329" s="233" t="str">
        <f t="shared" si="1"/>
        <v/>
      </c>
    </row>
    <row r="330" spans="1:7" ht="15" hidden="1" customHeight="1" x14ac:dyDescent="0.25">
      <c r="A330" s="222"/>
      <c r="B330" s="223"/>
      <c r="C330" s="224"/>
      <c r="D330" s="225"/>
      <c r="E330" s="226"/>
      <c r="F330" s="227" t="str">
        <f t="shared" si="0"/>
        <v/>
      </c>
      <c r="G330" s="233" t="str">
        <f t="shared" si="1"/>
        <v/>
      </c>
    </row>
    <row r="331" spans="1:7" ht="15" hidden="1" customHeight="1" x14ac:dyDescent="0.25">
      <c r="A331" s="222"/>
      <c r="B331" s="223"/>
      <c r="C331" s="224"/>
      <c r="D331" s="225"/>
      <c r="E331" s="226"/>
      <c r="F331" s="227" t="str">
        <f t="shared" si="0"/>
        <v/>
      </c>
      <c r="G331" s="233" t="str">
        <f t="shared" ref="G331:G344" si="2">IFERROR(IF(OR(ISBLANK(F331),F331/A331&lt;10),0,IF(F331/A331&lt;100,20,IF(AND(F331/A331&lt;500,F331/A331&gt;99),180,IF(AND(F331/A331&lt;2000,F331/A331&gt;499),275,IF(AND(F331/A331&lt;3000,F331/A331&gt;1999),360,IF(AND(F331/A331&lt;4000,F331/A331&gt;2999),530,IF(AND(F331/A331&lt;8000,F331/A331&gt;3999),820,1500)))))))*(A331),"")</f>
        <v/>
      </c>
    </row>
    <row r="332" spans="1:7" ht="15" hidden="1" customHeight="1" x14ac:dyDescent="0.25">
      <c r="A332" s="222"/>
      <c r="B332" s="223"/>
      <c r="C332" s="224"/>
      <c r="D332" s="225"/>
      <c r="E332" s="226"/>
      <c r="F332" s="227" t="str">
        <f t="shared" si="0"/>
        <v/>
      </c>
      <c r="G332" s="233" t="str">
        <f t="shared" si="2"/>
        <v/>
      </c>
    </row>
    <row r="333" spans="1:7" ht="15" hidden="1" customHeight="1" x14ac:dyDescent="0.25">
      <c r="A333" s="222"/>
      <c r="B333" s="223"/>
      <c r="C333" s="224"/>
      <c r="D333" s="225"/>
      <c r="E333" s="226"/>
      <c r="F333" s="227" t="str">
        <f t="shared" si="0"/>
        <v/>
      </c>
      <c r="G333" s="233" t="str">
        <f t="shared" si="2"/>
        <v/>
      </c>
    </row>
    <row r="334" spans="1:7" ht="15" hidden="1" customHeight="1" x14ac:dyDescent="0.25">
      <c r="A334" s="222"/>
      <c r="B334" s="223"/>
      <c r="C334" s="224"/>
      <c r="D334" s="225"/>
      <c r="E334" s="226"/>
      <c r="F334" s="227" t="str">
        <f t="shared" si="0"/>
        <v/>
      </c>
      <c r="G334" s="233" t="str">
        <f t="shared" si="2"/>
        <v/>
      </c>
    </row>
    <row r="335" spans="1:7" ht="15" hidden="1" customHeight="1" x14ac:dyDescent="0.25">
      <c r="A335" s="222"/>
      <c r="B335" s="223"/>
      <c r="C335" s="224"/>
      <c r="D335" s="225"/>
      <c r="E335" s="226"/>
      <c r="F335" s="227" t="str">
        <f t="shared" si="0"/>
        <v/>
      </c>
      <c r="G335" s="233" t="str">
        <f t="shared" si="2"/>
        <v/>
      </c>
    </row>
    <row r="336" spans="1:7" ht="15" hidden="1" customHeight="1" x14ac:dyDescent="0.25">
      <c r="A336" s="222"/>
      <c r="B336" s="223"/>
      <c r="C336" s="224"/>
      <c r="D336" s="225"/>
      <c r="E336" s="226"/>
      <c r="F336" s="227" t="str">
        <f t="shared" si="0"/>
        <v/>
      </c>
      <c r="G336" s="233" t="str">
        <f t="shared" si="2"/>
        <v/>
      </c>
    </row>
    <row r="337" spans="1:7" ht="15" hidden="1" customHeight="1" x14ac:dyDescent="0.25">
      <c r="A337" s="222"/>
      <c r="B337" s="223"/>
      <c r="C337" s="224"/>
      <c r="D337" s="225"/>
      <c r="E337" s="226"/>
      <c r="F337" s="227" t="str">
        <f t="shared" si="0"/>
        <v/>
      </c>
      <c r="G337" s="233" t="str">
        <f t="shared" si="2"/>
        <v/>
      </c>
    </row>
    <row r="338" spans="1:7" ht="15" hidden="1" customHeight="1" x14ac:dyDescent="0.25">
      <c r="A338" s="222"/>
      <c r="B338" s="223"/>
      <c r="C338" s="224"/>
      <c r="D338" s="225"/>
      <c r="E338" s="226"/>
      <c r="F338" s="227" t="str">
        <f t="shared" si="0"/>
        <v/>
      </c>
      <c r="G338" s="233" t="str">
        <f t="shared" si="2"/>
        <v/>
      </c>
    </row>
    <row r="339" spans="1:7" ht="15" hidden="1" customHeight="1" x14ac:dyDescent="0.25">
      <c r="A339" s="222"/>
      <c r="B339" s="223"/>
      <c r="C339" s="224"/>
      <c r="D339" s="225"/>
      <c r="E339" s="226"/>
      <c r="F339" s="227" t="str">
        <f t="shared" si="0"/>
        <v/>
      </c>
      <c r="G339" s="233" t="str">
        <f t="shared" si="2"/>
        <v/>
      </c>
    </row>
    <row r="340" spans="1:7" ht="15" hidden="1" customHeight="1" x14ac:dyDescent="0.25">
      <c r="A340" s="222"/>
      <c r="B340" s="223"/>
      <c r="C340" s="224"/>
      <c r="D340" s="225"/>
      <c r="E340" s="226"/>
      <c r="F340" s="227" t="str">
        <f t="shared" si="0"/>
        <v/>
      </c>
      <c r="G340" s="233" t="str">
        <f t="shared" si="2"/>
        <v/>
      </c>
    </row>
    <row r="341" spans="1:7" ht="15" hidden="1" customHeight="1" x14ac:dyDescent="0.25">
      <c r="A341" s="222"/>
      <c r="B341" s="223"/>
      <c r="C341" s="224"/>
      <c r="D341" s="225"/>
      <c r="E341" s="226"/>
      <c r="F341" s="227" t="str">
        <f t="shared" si="0"/>
        <v/>
      </c>
      <c r="G341" s="233" t="str">
        <f t="shared" si="2"/>
        <v/>
      </c>
    </row>
    <row r="342" spans="1:7" ht="15" hidden="1" customHeight="1" x14ac:dyDescent="0.25">
      <c r="A342" s="222"/>
      <c r="B342" s="223"/>
      <c r="C342" s="224"/>
      <c r="D342" s="225"/>
      <c r="E342" s="226"/>
      <c r="F342" s="227" t="str">
        <f t="shared" si="0"/>
        <v/>
      </c>
      <c r="G342" s="233" t="str">
        <f t="shared" si="2"/>
        <v/>
      </c>
    </row>
    <row r="343" spans="1:7" ht="15" hidden="1" customHeight="1" x14ac:dyDescent="0.25">
      <c r="A343" s="222"/>
      <c r="B343" s="223"/>
      <c r="C343" s="224"/>
      <c r="D343" s="225"/>
      <c r="E343" s="226"/>
      <c r="F343" s="227" t="str">
        <f t="shared" si="0"/>
        <v/>
      </c>
      <c r="G343" s="233" t="str">
        <f t="shared" si="2"/>
        <v/>
      </c>
    </row>
    <row r="344" spans="1:7" ht="15" customHeight="1" thickBot="1" x14ac:dyDescent="0.3">
      <c r="A344" s="483"/>
      <c r="B344" s="228"/>
      <c r="C344" s="229"/>
      <c r="D344" s="230"/>
      <c r="E344" s="231"/>
      <c r="F344" s="227"/>
      <c r="G344" s="233" t="str">
        <f t="shared" si="2"/>
        <v/>
      </c>
    </row>
    <row r="345" spans="1:7" ht="41.25" customHeight="1" thickBot="1" x14ac:dyDescent="0.35">
      <c r="A345" s="286" t="s">
        <v>2</v>
      </c>
      <c r="B345" s="287"/>
      <c r="C345" s="287"/>
      <c r="D345" s="287"/>
      <c r="E345" s="287"/>
      <c r="F345" s="287"/>
      <c r="G345" s="127">
        <f>SUM(G265:G344)</f>
        <v>0</v>
      </c>
    </row>
    <row r="346" spans="1:7" ht="18.75" x14ac:dyDescent="0.3">
      <c r="A346" s="23"/>
      <c r="B346" s="23"/>
      <c r="C346" s="23"/>
      <c r="D346" s="23"/>
      <c r="E346" s="23"/>
      <c r="F346" s="23"/>
      <c r="G346" s="31"/>
    </row>
    <row r="347" spans="1:7" x14ac:dyDescent="0.25">
      <c r="A347" s="4"/>
      <c r="B347" s="4"/>
      <c r="C347" s="5"/>
      <c r="D347" s="4"/>
      <c r="E347" s="4"/>
      <c r="F347" s="4"/>
      <c r="G347" s="4"/>
    </row>
    <row r="348" spans="1:7" x14ac:dyDescent="0.25">
      <c r="A348" s="33"/>
      <c r="B348" s="33"/>
      <c r="C348" s="34"/>
      <c r="D348" s="33"/>
      <c r="E348" s="33"/>
      <c r="F348" s="33"/>
      <c r="G348" s="33"/>
    </row>
    <row r="349" spans="1:7" x14ac:dyDescent="0.25">
      <c r="A349" s="33"/>
      <c r="B349" s="33"/>
      <c r="C349" s="34"/>
      <c r="D349" s="33"/>
      <c r="E349" s="33"/>
      <c r="F349" s="33"/>
      <c r="G349" s="33"/>
    </row>
    <row r="350" spans="1:7" x14ac:dyDescent="0.25">
      <c r="A350" s="33"/>
      <c r="B350" s="33"/>
      <c r="C350" s="34"/>
      <c r="D350" s="33"/>
      <c r="E350" s="33"/>
      <c r="F350" s="33"/>
      <c r="G350" s="33"/>
    </row>
    <row r="351" spans="1:7" x14ac:dyDescent="0.25">
      <c r="A351" s="33"/>
      <c r="B351" s="33"/>
      <c r="C351" s="34"/>
      <c r="D351" s="33"/>
      <c r="E351" s="33"/>
      <c r="F351" s="33"/>
      <c r="G351" s="33"/>
    </row>
  </sheetData>
  <sheetProtection algorithmName="SHA-512" hashValue="scidaMuW2pww+DKVE8tevzUWUqpVL2x8wbWC0PJDUiUb0PR/BjeYeT/Kail+7ftuEo79TXWcULJqI6HeZyR/Wg==" saltValue="DlZglId8EMFU70yMlFx7tw==" spinCount="100000" sheet="1" formatCells="0" formatColumns="0" formatRows="0" insertRows="0" selectLockedCells="1" sort="0" autoFilter="0" pivotTables="0"/>
  <mergeCells count="478">
    <mergeCell ref="D16:F16"/>
    <mergeCell ref="D130:F130"/>
    <mergeCell ref="A131:B131"/>
    <mergeCell ref="D131:F131"/>
    <mergeCell ref="H1:H2"/>
    <mergeCell ref="I1:I2"/>
    <mergeCell ref="A1:C1"/>
    <mergeCell ref="E1:F1"/>
    <mergeCell ref="A2:C2"/>
    <mergeCell ref="I22:I38"/>
    <mergeCell ref="A23:B23"/>
    <mergeCell ref="D23:F23"/>
    <mergeCell ref="A24:B24"/>
    <mergeCell ref="D24:F24"/>
    <mergeCell ref="A25:B25"/>
    <mergeCell ref="D25:F25"/>
    <mergeCell ref="A26:B26"/>
    <mergeCell ref="E2:F2"/>
    <mergeCell ref="A3:G3"/>
    <mergeCell ref="A5:G5"/>
    <mergeCell ref="A20:G20"/>
    <mergeCell ref="A21:B21"/>
    <mergeCell ref="D21:F21"/>
    <mergeCell ref="D26:F26"/>
    <mergeCell ref="A27:B27"/>
    <mergeCell ref="D27:F27"/>
    <mergeCell ref="A28:B28"/>
    <mergeCell ref="D28:F28"/>
    <mergeCell ref="A22:B22"/>
    <mergeCell ref="D22:F22"/>
    <mergeCell ref="A30:B30"/>
    <mergeCell ref="D30:F30"/>
    <mergeCell ref="A31:B31"/>
    <mergeCell ref="D31:F31"/>
    <mergeCell ref="A32:B32"/>
    <mergeCell ref="D32:F32"/>
    <mergeCell ref="A29:B29"/>
    <mergeCell ref="D29:F29"/>
    <mergeCell ref="A36:B36"/>
    <mergeCell ref="D36:F36"/>
    <mergeCell ref="A37:B37"/>
    <mergeCell ref="D37:F37"/>
    <mergeCell ref="A38:B38"/>
    <mergeCell ref="D38:F38"/>
    <mergeCell ref="A33:B33"/>
    <mergeCell ref="D33:F33"/>
    <mergeCell ref="A34:B34"/>
    <mergeCell ref="D34:F34"/>
    <mergeCell ref="A35:B35"/>
    <mergeCell ref="D35:F35"/>
    <mergeCell ref="A42:B42"/>
    <mergeCell ref="D42:F42"/>
    <mergeCell ref="A43:F43"/>
    <mergeCell ref="A44:G44"/>
    <mergeCell ref="A45:G45"/>
    <mergeCell ref="A46:B46"/>
    <mergeCell ref="D46:F46"/>
    <mergeCell ref="A39:B39"/>
    <mergeCell ref="D39:F39"/>
    <mergeCell ref="A40:B40"/>
    <mergeCell ref="D40:F40"/>
    <mergeCell ref="A41:B41"/>
    <mergeCell ref="D41:F41"/>
    <mergeCell ref="A50:B50"/>
    <mergeCell ref="D50:F50"/>
    <mergeCell ref="A51:B51"/>
    <mergeCell ref="D51:F51"/>
    <mergeCell ref="A52:B52"/>
    <mergeCell ref="D52:F52"/>
    <mergeCell ref="A47:B47"/>
    <mergeCell ref="D47:F47"/>
    <mergeCell ref="A48:B48"/>
    <mergeCell ref="D48:F48"/>
    <mergeCell ref="A49:B49"/>
    <mergeCell ref="D49:F49"/>
    <mergeCell ref="I61:I71"/>
    <mergeCell ref="A62:B62"/>
    <mergeCell ref="D62:F62"/>
    <mergeCell ref="A63:B63"/>
    <mergeCell ref="D63:F63"/>
    <mergeCell ref="A64:B64"/>
    <mergeCell ref="A53:B53"/>
    <mergeCell ref="D53:F53"/>
    <mergeCell ref="A58:B58"/>
    <mergeCell ref="D58:F58"/>
    <mergeCell ref="A59:B59"/>
    <mergeCell ref="D59:F59"/>
    <mergeCell ref="D64:F64"/>
    <mergeCell ref="A65:B65"/>
    <mergeCell ref="D65:F65"/>
    <mergeCell ref="A66:B66"/>
    <mergeCell ref="D66:F66"/>
    <mergeCell ref="A67:B67"/>
    <mergeCell ref="D67:F67"/>
    <mergeCell ref="A60:B60"/>
    <mergeCell ref="D60:F60"/>
    <mergeCell ref="A61:B61"/>
    <mergeCell ref="D61:F61"/>
    <mergeCell ref="A71:F71"/>
    <mergeCell ref="A72:G72"/>
    <mergeCell ref="A73:B73"/>
    <mergeCell ref="D73:F73"/>
    <mergeCell ref="A74:B74"/>
    <mergeCell ref="D74:F74"/>
    <mergeCell ref="A68:B68"/>
    <mergeCell ref="D68:F68"/>
    <mergeCell ref="A69:B69"/>
    <mergeCell ref="D69:F69"/>
    <mergeCell ref="A70:B70"/>
    <mergeCell ref="D70:F70"/>
    <mergeCell ref="A78:B78"/>
    <mergeCell ref="D78:F78"/>
    <mergeCell ref="A79:B79"/>
    <mergeCell ref="D79:F79"/>
    <mergeCell ref="A80:B80"/>
    <mergeCell ref="D80:F80"/>
    <mergeCell ref="A75:B75"/>
    <mergeCell ref="D75:F75"/>
    <mergeCell ref="A76:B76"/>
    <mergeCell ref="D76:F76"/>
    <mergeCell ref="A77:B77"/>
    <mergeCell ref="D77:F77"/>
    <mergeCell ref="A84:B84"/>
    <mergeCell ref="D84:F84"/>
    <mergeCell ref="A85:B85"/>
    <mergeCell ref="D85:F85"/>
    <mergeCell ref="A86:B86"/>
    <mergeCell ref="D86:F86"/>
    <mergeCell ref="A81:B81"/>
    <mergeCell ref="D81:F81"/>
    <mergeCell ref="A82:B82"/>
    <mergeCell ref="D82:F82"/>
    <mergeCell ref="A83:B83"/>
    <mergeCell ref="D83:F83"/>
    <mergeCell ref="D92:F92"/>
    <mergeCell ref="A93:B93"/>
    <mergeCell ref="D93:F93"/>
    <mergeCell ref="A94:B94"/>
    <mergeCell ref="D94:F94"/>
    <mergeCell ref="A95:B95"/>
    <mergeCell ref="D95:F95"/>
    <mergeCell ref="A87:F87"/>
    <mergeCell ref="I87:I95"/>
    <mergeCell ref="A88:G88"/>
    <mergeCell ref="A89:B89"/>
    <mergeCell ref="D89:F89"/>
    <mergeCell ref="A90:B90"/>
    <mergeCell ref="D90:F90"/>
    <mergeCell ref="A91:B91"/>
    <mergeCell ref="D91:F91"/>
    <mergeCell ref="A92:B92"/>
    <mergeCell ref="A99:B99"/>
    <mergeCell ref="D99:F99"/>
    <mergeCell ref="A100:B100"/>
    <mergeCell ref="D100:F100"/>
    <mergeCell ref="A101:B101"/>
    <mergeCell ref="D101:F101"/>
    <mergeCell ref="A96:B96"/>
    <mergeCell ref="D96:F96"/>
    <mergeCell ref="A97:B97"/>
    <mergeCell ref="D97:F97"/>
    <mergeCell ref="A98:B98"/>
    <mergeCell ref="D98:F98"/>
    <mergeCell ref="A107:B107"/>
    <mergeCell ref="D107:F107"/>
    <mergeCell ref="A108:B108"/>
    <mergeCell ref="D108:F108"/>
    <mergeCell ref="A102:B102"/>
    <mergeCell ref="D102:F102"/>
    <mergeCell ref="A103:F103"/>
    <mergeCell ref="A104:G104"/>
    <mergeCell ref="A105:B105"/>
    <mergeCell ref="D105:F105"/>
    <mergeCell ref="I108:I112"/>
    <mergeCell ref="A109:B109"/>
    <mergeCell ref="D109:F109"/>
    <mergeCell ref="A110:B110"/>
    <mergeCell ref="D110:F110"/>
    <mergeCell ref="A111:B111"/>
    <mergeCell ref="D111:F111"/>
    <mergeCell ref="I120:I130"/>
    <mergeCell ref="A114:B114"/>
    <mergeCell ref="D114:F114"/>
    <mergeCell ref="A115:F115"/>
    <mergeCell ref="A116:G116"/>
    <mergeCell ref="A117:B117"/>
    <mergeCell ref="D117:F117"/>
    <mergeCell ref="A118:B118"/>
    <mergeCell ref="D118:F118"/>
    <mergeCell ref="A121:B121"/>
    <mergeCell ref="D121:F121"/>
    <mergeCell ref="A122:B122"/>
    <mergeCell ref="D122:F122"/>
    <mergeCell ref="A123:B123"/>
    <mergeCell ref="D123:F123"/>
    <mergeCell ref="A124:B124"/>
    <mergeCell ref="D124:F124"/>
    <mergeCell ref="A140:B140"/>
    <mergeCell ref="A141:B141"/>
    <mergeCell ref="A142:B142"/>
    <mergeCell ref="D140:F140"/>
    <mergeCell ref="D141:F141"/>
    <mergeCell ref="D142:F142"/>
    <mergeCell ref="D143:F143"/>
    <mergeCell ref="D139:F139"/>
    <mergeCell ref="A120:B120"/>
    <mergeCell ref="D120:F120"/>
    <mergeCell ref="A132:B132"/>
    <mergeCell ref="D132:F132"/>
    <mergeCell ref="A133:F133"/>
    <mergeCell ref="A125:B125"/>
    <mergeCell ref="D125:F125"/>
    <mergeCell ref="A126:B126"/>
    <mergeCell ref="D126:F126"/>
    <mergeCell ref="A127:B127"/>
    <mergeCell ref="D127:F127"/>
    <mergeCell ref="A128:B128"/>
    <mergeCell ref="D128:F128"/>
    <mergeCell ref="A129:B129"/>
    <mergeCell ref="D129:F129"/>
    <mergeCell ref="A130:B130"/>
    <mergeCell ref="A147:B147"/>
    <mergeCell ref="D147:F147"/>
    <mergeCell ref="A148:B148"/>
    <mergeCell ref="D148:F148"/>
    <mergeCell ref="A149:B149"/>
    <mergeCell ref="D149:F149"/>
    <mergeCell ref="A143:B143"/>
    <mergeCell ref="D144:F144"/>
    <mergeCell ref="A145:B145"/>
    <mergeCell ref="D145:F145"/>
    <mergeCell ref="A146:B146"/>
    <mergeCell ref="D146:F146"/>
    <mergeCell ref="A153:B153"/>
    <mergeCell ref="D153:F153"/>
    <mergeCell ref="A154:B154"/>
    <mergeCell ref="D154:F154"/>
    <mergeCell ref="A155:B155"/>
    <mergeCell ref="D155:F155"/>
    <mergeCell ref="A150:B150"/>
    <mergeCell ref="D150:F150"/>
    <mergeCell ref="A151:B151"/>
    <mergeCell ref="D151:F151"/>
    <mergeCell ref="A152:B152"/>
    <mergeCell ref="D152:F152"/>
    <mergeCell ref="A156:B156"/>
    <mergeCell ref="D156:F156"/>
    <mergeCell ref="A157:B157"/>
    <mergeCell ref="D157:F157"/>
    <mergeCell ref="I157:I170"/>
    <mergeCell ref="A158:B158"/>
    <mergeCell ref="D158:F158"/>
    <mergeCell ref="A159:B159"/>
    <mergeCell ref="D159:F159"/>
    <mergeCell ref="A160:B160"/>
    <mergeCell ref="A165:B165"/>
    <mergeCell ref="D165:F165"/>
    <mergeCell ref="A166:B166"/>
    <mergeCell ref="D166:F166"/>
    <mergeCell ref="A167:B167"/>
    <mergeCell ref="D167:F167"/>
    <mergeCell ref="D160:F160"/>
    <mergeCell ref="A161:F161"/>
    <mergeCell ref="A162:G162"/>
    <mergeCell ref="A163:B163"/>
    <mergeCell ref="D163:F163"/>
    <mergeCell ref="A164:B164"/>
    <mergeCell ref="D164:F164"/>
    <mergeCell ref="A174:B174"/>
    <mergeCell ref="D174:F174"/>
    <mergeCell ref="A171:B171"/>
    <mergeCell ref="D171:F171"/>
    <mergeCell ref="A172:B172"/>
    <mergeCell ref="D172:F172"/>
    <mergeCell ref="A173:B173"/>
    <mergeCell ref="D173:F173"/>
    <mergeCell ref="A168:B168"/>
    <mergeCell ref="D168:F168"/>
    <mergeCell ref="A169:B169"/>
    <mergeCell ref="D169:F169"/>
    <mergeCell ref="A170:B170"/>
    <mergeCell ref="D170:F170"/>
    <mergeCell ref="I179:I196"/>
    <mergeCell ref="A180:B180"/>
    <mergeCell ref="D180:F180"/>
    <mergeCell ref="A181:B181"/>
    <mergeCell ref="D181:F181"/>
    <mergeCell ref="A182:B182"/>
    <mergeCell ref="D182:F182"/>
    <mergeCell ref="A183:B183"/>
    <mergeCell ref="A175:B175"/>
    <mergeCell ref="D175:F175"/>
    <mergeCell ref="A176:B176"/>
    <mergeCell ref="D176:F176"/>
    <mergeCell ref="A177:B177"/>
    <mergeCell ref="D177:F177"/>
    <mergeCell ref="D183:F183"/>
    <mergeCell ref="A184:B184"/>
    <mergeCell ref="D184:F184"/>
    <mergeCell ref="A185:B185"/>
    <mergeCell ref="D185:F185"/>
    <mergeCell ref="A186:B186"/>
    <mergeCell ref="D186:F186"/>
    <mergeCell ref="A178:F178"/>
    <mergeCell ref="A179:G179"/>
    <mergeCell ref="A193:B193"/>
    <mergeCell ref="A187:B187"/>
    <mergeCell ref="D187:F187"/>
    <mergeCell ref="A188:B188"/>
    <mergeCell ref="D188:F188"/>
    <mergeCell ref="A192:B192"/>
    <mergeCell ref="D192:F192"/>
    <mergeCell ref="A189:B189"/>
    <mergeCell ref="A190:B190"/>
    <mergeCell ref="A191:B191"/>
    <mergeCell ref="D189:F189"/>
    <mergeCell ref="D190:F190"/>
    <mergeCell ref="D191:F191"/>
    <mergeCell ref="D201:F201"/>
    <mergeCell ref="A196:B196"/>
    <mergeCell ref="D196:F196"/>
    <mergeCell ref="A197:B197"/>
    <mergeCell ref="D197:F197"/>
    <mergeCell ref="A198:B198"/>
    <mergeCell ref="D198:F198"/>
    <mergeCell ref="D193:F193"/>
    <mergeCell ref="A194:B194"/>
    <mergeCell ref="D194:F194"/>
    <mergeCell ref="A195:B195"/>
    <mergeCell ref="D195:F195"/>
    <mergeCell ref="A229:B229"/>
    <mergeCell ref="D229:F229"/>
    <mergeCell ref="A230:B230"/>
    <mergeCell ref="D230:F230"/>
    <mergeCell ref="A231:B231"/>
    <mergeCell ref="D231:F231"/>
    <mergeCell ref="A202:B202"/>
    <mergeCell ref="D202:F202"/>
    <mergeCell ref="A203:F203"/>
    <mergeCell ref="A204:F204"/>
    <mergeCell ref="A227:G227"/>
    <mergeCell ref="A228:B228"/>
    <mergeCell ref="D228:F228"/>
    <mergeCell ref="A205:G205"/>
    <mergeCell ref="A206:B206"/>
    <mergeCell ref="A211:B211"/>
    <mergeCell ref="A207:B207"/>
    <mergeCell ref="A223:B223"/>
    <mergeCell ref="A224:B224"/>
    <mergeCell ref="A225:B225"/>
    <mergeCell ref="A214:B214"/>
    <mergeCell ref="D224:F224"/>
    <mergeCell ref="D225:F225"/>
    <mergeCell ref="A215:B215"/>
    <mergeCell ref="A232:B232"/>
    <mergeCell ref="D232:F232"/>
    <mergeCell ref="I232:I238"/>
    <mergeCell ref="A233:B233"/>
    <mergeCell ref="D233:F233"/>
    <mergeCell ref="A234:B234"/>
    <mergeCell ref="D234:F234"/>
    <mergeCell ref="A235:B235"/>
    <mergeCell ref="D235:F235"/>
    <mergeCell ref="A236:B236"/>
    <mergeCell ref="D236:F236"/>
    <mergeCell ref="A237:B237"/>
    <mergeCell ref="D237:F237"/>
    <mergeCell ref="A238:B238"/>
    <mergeCell ref="D238:F238"/>
    <mergeCell ref="D245:F245"/>
    <mergeCell ref="A245:C245"/>
    <mergeCell ref="D243:F243"/>
    <mergeCell ref="D244:F244"/>
    <mergeCell ref="A239:B239"/>
    <mergeCell ref="D239:F239"/>
    <mergeCell ref="A240:F240"/>
    <mergeCell ref="A241:G241"/>
    <mergeCell ref="D242:F242"/>
    <mergeCell ref="A242:C242"/>
    <mergeCell ref="A243:C243"/>
    <mergeCell ref="A244:C244"/>
    <mergeCell ref="A256:B256"/>
    <mergeCell ref="C256:F256"/>
    <mergeCell ref="A257:B257"/>
    <mergeCell ref="C257:F257"/>
    <mergeCell ref="A258:B258"/>
    <mergeCell ref="C258:F258"/>
    <mergeCell ref="A246:F246"/>
    <mergeCell ref="I246:I261"/>
    <mergeCell ref="A249:G249"/>
    <mergeCell ref="A250:G250"/>
    <mergeCell ref="A251:F251"/>
    <mergeCell ref="A252:F252"/>
    <mergeCell ref="A255:B255"/>
    <mergeCell ref="C255:F255"/>
    <mergeCell ref="A247:F247"/>
    <mergeCell ref="I268:I295"/>
    <mergeCell ref="I300:I303"/>
    <mergeCell ref="A345:F345"/>
    <mergeCell ref="A259:B259"/>
    <mergeCell ref="C259:F259"/>
    <mergeCell ref="A260:F260"/>
    <mergeCell ref="A261:G261"/>
    <mergeCell ref="A262:G262"/>
    <mergeCell ref="A263:G263"/>
    <mergeCell ref="A18:F18"/>
    <mergeCell ref="B19:G19"/>
    <mergeCell ref="A226:F226"/>
    <mergeCell ref="A208:B208"/>
    <mergeCell ref="A209:B209"/>
    <mergeCell ref="A210:B210"/>
    <mergeCell ref="A212:B212"/>
    <mergeCell ref="A213:B213"/>
    <mergeCell ref="A6:G6"/>
    <mergeCell ref="D7:F7"/>
    <mergeCell ref="D8:F8"/>
    <mergeCell ref="D17:F17"/>
    <mergeCell ref="D11:F11"/>
    <mergeCell ref="D9:F9"/>
    <mergeCell ref="D10:F10"/>
    <mergeCell ref="D12:F12"/>
    <mergeCell ref="D13:F13"/>
    <mergeCell ref="D14:F14"/>
    <mergeCell ref="D15:F15"/>
    <mergeCell ref="A199:B199"/>
    <mergeCell ref="D199:F199"/>
    <mergeCell ref="A200:B200"/>
    <mergeCell ref="D200:F200"/>
    <mergeCell ref="A201:B201"/>
    <mergeCell ref="A216:B216"/>
    <mergeCell ref="A217:B217"/>
    <mergeCell ref="A218:B218"/>
    <mergeCell ref="A219:B219"/>
    <mergeCell ref="A220:B220"/>
    <mergeCell ref="A221:B221"/>
    <mergeCell ref="A222:B222"/>
    <mergeCell ref="D215:F215"/>
    <mergeCell ref="D216:F216"/>
    <mergeCell ref="D217:F217"/>
    <mergeCell ref="D218:F218"/>
    <mergeCell ref="D219:F219"/>
    <mergeCell ref="D220:F220"/>
    <mergeCell ref="D221:F221"/>
    <mergeCell ref="D222:F222"/>
    <mergeCell ref="D223:F223"/>
    <mergeCell ref="D206:F206"/>
    <mergeCell ref="D207:F207"/>
    <mergeCell ref="D208:F208"/>
    <mergeCell ref="D209:F209"/>
    <mergeCell ref="D210:F210"/>
    <mergeCell ref="D211:F211"/>
    <mergeCell ref="D212:F212"/>
    <mergeCell ref="D213:F213"/>
    <mergeCell ref="D214:F214"/>
    <mergeCell ref="A54:B54"/>
    <mergeCell ref="A55:B55"/>
    <mergeCell ref="A56:B56"/>
    <mergeCell ref="A57:B57"/>
    <mergeCell ref="D54:F54"/>
    <mergeCell ref="D55:F55"/>
    <mergeCell ref="D56:F56"/>
    <mergeCell ref="D57:F57"/>
    <mergeCell ref="A139:B139"/>
    <mergeCell ref="A134:F134"/>
    <mergeCell ref="A135:G135"/>
    <mergeCell ref="A136:G136"/>
    <mergeCell ref="A137:B137"/>
    <mergeCell ref="D137:F137"/>
    <mergeCell ref="A138:B138"/>
    <mergeCell ref="D138:F138"/>
    <mergeCell ref="A119:B119"/>
    <mergeCell ref="D119:F119"/>
    <mergeCell ref="A113:B113"/>
    <mergeCell ref="D113:F113"/>
    <mergeCell ref="A112:B112"/>
    <mergeCell ref="D112:F112"/>
    <mergeCell ref="A106:B106"/>
    <mergeCell ref="D106:F106"/>
  </mergeCells>
  <dataValidations disablePrompts="1" count="1">
    <dataValidation type="list" allowBlank="1" showInputMessage="1" showErrorMessage="1" sqref="D1">
      <formula1>$I$5:$I$20</formula1>
    </dataValidation>
  </dataValidations>
  <printOptions horizontalCentered="1" gridLines="1"/>
  <pageMargins left="0.39370078740157483" right="0.39370078740157483" top="0.86614173228346458" bottom="0.39370078740157483" header="0.11811023622047245" footer="0.31496062992125984"/>
  <pageSetup scale="67" fitToHeight="0" orientation="portrait" r:id="rId1"/>
  <headerFooter>
    <oddHeader>&amp;CKA2 - Capacity Building in the field of youth
2020</oddHeader>
    <oddFooter>&amp;CPage &amp;P of &amp;N&amp;RVersion: &amp;D</oddFooter>
    <firstFooter>&amp;RVersion : &amp;D</firstFooter>
  </headerFooter>
  <rowBreaks count="6" manualBreakCount="6">
    <brk id="43" max="6" man="1"/>
    <brk id="87" max="6" man="1"/>
    <brk id="134" max="6" man="1"/>
    <brk id="178" max="6" man="1"/>
    <brk id="226" max="6" man="1"/>
    <brk id="260" max="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9" tint="-0.249977111117893"/>
    <pageSetUpPr fitToPage="1"/>
  </sheetPr>
  <dimension ref="A1:AK409"/>
  <sheetViews>
    <sheetView showGridLines="0" topLeftCell="A239" zoomScale="90" zoomScaleNormal="90" zoomScaleSheetLayoutView="100" workbookViewId="0">
      <selection activeCell="G226" sqref="G226"/>
    </sheetView>
  </sheetViews>
  <sheetFormatPr defaultRowHeight="15" x14ac:dyDescent="0.25"/>
  <cols>
    <col min="1" max="1" width="23.5703125" style="16" customWidth="1"/>
    <col min="2" max="2" width="22.5703125" style="16" customWidth="1"/>
    <col min="3" max="3" width="24.42578125" style="17" customWidth="1"/>
    <col min="4" max="4" width="21" style="16" customWidth="1"/>
    <col min="5" max="6" width="18.42578125" style="16" customWidth="1"/>
    <col min="7" max="7" width="21.140625" style="16" customWidth="1"/>
    <col min="8" max="8" width="18.85546875" style="16" hidden="1" customWidth="1"/>
    <col min="9" max="9" width="3.7109375" style="16" hidden="1" customWidth="1"/>
    <col min="10" max="10" width="12.140625" style="16" hidden="1" customWidth="1"/>
    <col min="11" max="11" width="13.85546875" style="16" customWidth="1"/>
    <col min="12" max="12" width="9.140625" style="16" customWidth="1"/>
    <col min="13" max="13" width="9.140625" style="236" hidden="1" customWidth="1"/>
    <col min="14" max="15" width="9.140625" style="16" customWidth="1"/>
    <col min="16" max="16384" width="9.140625" style="16"/>
  </cols>
  <sheetData>
    <row r="1" spans="1:17" ht="111.75" customHeight="1" x14ac:dyDescent="0.25">
      <c r="A1" s="378" t="s">
        <v>323</v>
      </c>
      <c r="B1" s="379"/>
      <c r="C1" s="379"/>
      <c r="D1" s="379"/>
      <c r="E1" s="379"/>
      <c r="F1" s="379"/>
      <c r="G1" s="380"/>
      <c r="H1" s="32" t="e">
        <f>IF(#REF!="","2",IF(#REF!="yes","2","1"))</f>
        <v>#REF!</v>
      </c>
      <c r="I1" s="285"/>
      <c r="O1" s="15"/>
      <c r="P1" s="15"/>
      <c r="Q1" s="15"/>
    </row>
    <row r="2" spans="1:17" ht="50.1" customHeight="1" x14ac:dyDescent="0.25">
      <c r="A2" s="371" t="s">
        <v>308</v>
      </c>
      <c r="B2" s="372"/>
      <c r="C2" s="372"/>
      <c r="D2" s="372"/>
      <c r="E2" s="372"/>
      <c r="F2" s="372"/>
      <c r="G2" s="373"/>
      <c r="H2" s="32" t="e">
        <f>IF(#REF!="","2",IF(#REF!="yes","2","1"))</f>
        <v>#REF!</v>
      </c>
      <c r="I2" s="285"/>
      <c r="O2" s="15"/>
      <c r="P2" s="15"/>
      <c r="Q2" s="15"/>
    </row>
    <row r="3" spans="1:17" ht="50.1" customHeight="1" x14ac:dyDescent="0.25">
      <c r="A3" s="384" t="s">
        <v>318</v>
      </c>
      <c r="B3" s="385"/>
      <c r="C3" s="385"/>
      <c r="D3" s="385"/>
      <c r="E3" s="385"/>
      <c r="F3" s="385"/>
      <c r="G3" s="386"/>
      <c r="H3" s="32" t="e">
        <f>IF(#REF!="","2",IF(#REF!="yes","2","1"))</f>
        <v>#REF!</v>
      </c>
      <c r="I3" s="285"/>
      <c r="O3" s="15"/>
      <c r="P3" s="15"/>
      <c r="Q3" s="15"/>
    </row>
    <row r="4" spans="1:17" ht="75" customHeight="1" x14ac:dyDescent="0.25">
      <c r="A4" s="105" t="s">
        <v>250</v>
      </c>
      <c r="B4" s="80" t="s">
        <v>222</v>
      </c>
      <c r="C4" s="81" t="s">
        <v>223</v>
      </c>
      <c r="D4" s="81" t="s">
        <v>224</v>
      </c>
      <c r="E4" s="81" t="s">
        <v>245</v>
      </c>
      <c r="F4" s="81" t="s">
        <v>244</v>
      </c>
      <c r="G4" s="106" t="s">
        <v>51</v>
      </c>
      <c r="H4" s="32" t="e">
        <f>IF(#REF!="","2",IF(#REF!="yes","2","1"))</f>
        <v>#REF!</v>
      </c>
      <c r="I4" s="285"/>
      <c r="O4" s="15"/>
      <c r="P4" s="15"/>
      <c r="Q4" s="15"/>
    </row>
    <row r="5" spans="1:17" ht="15" customHeight="1" x14ac:dyDescent="0.25">
      <c r="A5" s="202"/>
      <c r="B5" s="187"/>
      <c r="C5" s="188"/>
      <c r="D5" s="185"/>
      <c r="E5" s="176"/>
      <c r="F5" s="190" t="str">
        <f>IF(ISBLANK(A5),"",A5*E5)</f>
        <v/>
      </c>
      <c r="G5" s="191" t="str">
        <f>IFERROR(IF(OR(ISBLANK(F5),F5/A5&lt;10),0,IF(F5/A5&lt;100,20,IF(AND(F5/A5&lt;500,F5/A5&gt;99),180,IF(AND(F5/A5&lt;2000,F5/A5&gt;499),275,IF(AND(F5/A5&lt;3000,F5/A5&gt;1999),360,IF(AND(F5/A5&lt;4000,F5/A5&gt;2999),530,IF(AND(F5/A5&lt;8000,F5/A5&gt;3999),820,1500)))))))*(A5),"")</f>
        <v/>
      </c>
      <c r="H5" s="32" t="e">
        <f>IF(#REF!="","2",IF(#REF!="yes","2","1"))</f>
        <v>#REF!</v>
      </c>
      <c r="I5" s="285"/>
      <c r="O5" s="15"/>
      <c r="P5" s="15"/>
      <c r="Q5" s="15"/>
    </row>
    <row r="6" spans="1:17" ht="15" customHeight="1" x14ac:dyDescent="0.25">
      <c r="A6" s="202"/>
      <c r="B6" s="187"/>
      <c r="C6" s="188"/>
      <c r="D6" s="185"/>
      <c r="E6" s="176"/>
      <c r="F6" s="190" t="str">
        <f t="shared" ref="F6:F46" si="0">IF(ISBLANK(A6),"",A6*E6)</f>
        <v/>
      </c>
      <c r="G6" s="191" t="str">
        <f t="shared" ref="G6:G14" si="1">IFERROR(IF(OR(ISBLANK(F6),F6/A6&lt;10),0,IF(F6/A6&lt;100,20,IF(AND(F6/A6&lt;500,F6/A6&gt;99),180,IF(AND(F6/A6&lt;2000,F6/A6&gt;499),275,IF(AND(F6/A6&lt;3000,F6/A6&gt;1999),360,IF(AND(F6/A6&lt;4000,F6/A6&gt;2999),530,IF(AND(F6/A6&lt;8000,F6/A6&gt;3999),820,1500)))))))*(A6),"")</f>
        <v/>
      </c>
      <c r="H6" s="32" t="e">
        <f>IF(#REF!="","2",IF(#REF!="yes","2","1"))</f>
        <v>#REF!</v>
      </c>
      <c r="I6" s="285"/>
      <c r="O6" s="15"/>
      <c r="P6" s="15"/>
      <c r="Q6" s="15"/>
    </row>
    <row r="7" spans="1:17" ht="15" customHeight="1" x14ac:dyDescent="0.25">
      <c r="A7" s="202"/>
      <c r="B7" s="187"/>
      <c r="C7" s="188"/>
      <c r="D7" s="185"/>
      <c r="E7" s="176"/>
      <c r="F7" s="190" t="str">
        <f t="shared" si="0"/>
        <v/>
      </c>
      <c r="G7" s="191" t="str">
        <f t="shared" si="1"/>
        <v/>
      </c>
      <c r="H7" s="32" t="e">
        <f>IF(#REF!="","2",IF(#REF!="yes","2","1"))</f>
        <v>#REF!</v>
      </c>
      <c r="I7" s="285"/>
    </row>
    <row r="8" spans="1:17" ht="15" customHeight="1" x14ac:dyDescent="0.25">
      <c r="A8" s="202"/>
      <c r="B8" s="187"/>
      <c r="C8" s="188"/>
      <c r="D8" s="185"/>
      <c r="E8" s="176"/>
      <c r="F8" s="190" t="str">
        <f t="shared" si="0"/>
        <v/>
      </c>
      <c r="G8" s="191" t="str">
        <f t="shared" si="1"/>
        <v/>
      </c>
      <c r="H8" s="32" t="e">
        <f>IF(#REF!="","2",IF(#REF!="yes","2","1"))</f>
        <v>#REF!</v>
      </c>
      <c r="I8" s="285"/>
    </row>
    <row r="9" spans="1:17" ht="15" customHeight="1" x14ac:dyDescent="0.25">
      <c r="A9" s="202"/>
      <c r="B9" s="187"/>
      <c r="C9" s="188"/>
      <c r="D9" s="185"/>
      <c r="E9" s="176"/>
      <c r="F9" s="190" t="str">
        <f t="shared" si="0"/>
        <v/>
      </c>
      <c r="G9" s="191" t="str">
        <f t="shared" si="1"/>
        <v/>
      </c>
      <c r="H9" s="32" t="e">
        <f>IF(#REF!="","2",IF(#REF!="yes","2","1"))</f>
        <v>#REF!</v>
      </c>
      <c r="I9" s="285"/>
    </row>
    <row r="10" spans="1:17" ht="15" customHeight="1" x14ac:dyDescent="0.25">
      <c r="A10" s="202"/>
      <c r="B10" s="187"/>
      <c r="C10" s="188"/>
      <c r="D10" s="185"/>
      <c r="E10" s="176"/>
      <c r="F10" s="190" t="str">
        <f t="shared" si="0"/>
        <v/>
      </c>
      <c r="G10" s="191" t="str">
        <f t="shared" si="1"/>
        <v/>
      </c>
      <c r="H10" s="32" t="e">
        <f>IF(#REF!="","2",IF(#REF!="yes","2","1"))</f>
        <v>#REF!</v>
      </c>
      <c r="I10" s="156"/>
    </row>
    <row r="11" spans="1:17" ht="15" customHeight="1" x14ac:dyDescent="0.25">
      <c r="A11" s="495"/>
      <c r="B11" s="170"/>
      <c r="C11" s="188"/>
      <c r="D11" s="185"/>
      <c r="E11" s="176"/>
      <c r="F11" s="190" t="str">
        <f t="shared" si="0"/>
        <v/>
      </c>
      <c r="G11" s="191" t="str">
        <f t="shared" si="1"/>
        <v/>
      </c>
      <c r="H11" s="32"/>
      <c r="I11" s="285"/>
    </row>
    <row r="12" spans="1:17" ht="15" customHeight="1" x14ac:dyDescent="0.25">
      <c r="A12" s="495"/>
      <c r="B12" s="170"/>
      <c r="C12" s="188"/>
      <c r="D12" s="185"/>
      <c r="E12" s="176"/>
      <c r="F12" s="190" t="str">
        <f t="shared" si="0"/>
        <v/>
      </c>
      <c r="G12" s="191" t="str">
        <f t="shared" si="1"/>
        <v/>
      </c>
      <c r="H12" s="32"/>
      <c r="I12" s="285"/>
    </row>
    <row r="13" spans="1:17" ht="15" customHeight="1" x14ac:dyDescent="0.25">
      <c r="A13" s="495"/>
      <c r="B13" s="170"/>
      <c r="C13" s="188"/>
      <c r="D13" s="185"/>
      <c r="E13" s="176"/>
      <c r="F13" s="190" t="str">
        <f t="shared" si="0"/>
        <v/>
      </c>
      <c r="G13" s="191" t="str">
        <f t="shared" si="1"/>
        <v/>
      </c>
      <c r="H13" s="32"/>
      <c r="I13" s="285"/>
    </row>
    <row r="14" spans="1:17" ht="15" customHeight="1" x14ac:dyDescent="0.25">
      <c r="A14" s="495"/>
      <c r="B14" s="170"/>
      <c r="C14" s="188"/>
      <c r="D14" s="185"/>
      <c r="E14" s="176"/>
      <c r="F14" s="190" t="str">
        <f t="shared" si="0"/>
        <v/>
      </c>
      <c r="G14" s="191" t="str">
        <f t="shared" si="1"/>
        <v/>
      </c>
      <c r="H14" s="32"/>
      <c r="I14" s="285"/>
    </row>
    <row r="15" spans="1:17" ht="15" customHeight="1" x14ac:dyDescent="0.25">
      <c r="A15" s="495"/>
      <c r="B15" s="170"/>
      <c r="C15" s="188"/>
      <c r="D15" s="185"/>
      <c r="E15" s="176"/>
      <c r="F15" s="190" t="str">
        <f t="shared" si="0"/>
        <v/>
      </c>
      <c r="G15" s="191" t="str">
        <f t="shared" ref="G15:G18" si="2">IFERROR(IF(OR(ISBLANK(F15),F15/A15&lt;10),0,IF(F15/A15&lt;100,20,IF(AND(F15/A15&lt;500,F15/A15&gt;99),180,IF(AND(F15/A15&lt;2000,F15/A15&gt;499),275,IF(AND(F15/A15&lt;3000,F15/A15&gt;1999),360,IF(AND(F15/A15&lt;4000,F15/A15&gt;2999),530,IF(AND(F15/A15&lt;8000,F15/A15&gt;3999),820,1500)))))))*(A15),"")</f>
        <v/>
      </c>
      <c r="H15" s="32"/>
      <c r="I15" s="285"/>
    </row>
    <row r="16" spans="1:17" ht="15" customHeight="1" x14ac:dyDescent="0.25">
      <c r="A16" s="495"/>
      <c r="B16" s="170"/>
      <c r="C16" s="188"/>
      <c r="D16" s="185"/>
      <c r="E16" s="176"/>
      <c r="F16" s="190" t="str">
        <f t="shared" si="0"/>
        <v/>
      </c>
      <c r="G16" s="191" t="str">
        <f t="shared" si="2"/>
        <v/>
      </c>
      <c r="H16" s="32"/>
      <c r="I16" s="285"/>
    </row>
    <row r="17" spans="1:9" ht="15" customHeight="1" x14ac:dyDescent="0.25">
      <c r="A17" s="495"/>
      <c r="B17" s="170"/>
      <c r="C17" s="188"/>
      <c r="D17" s="185"/>
      <c r="E17" s="176"/>
      <c r="F17" s="190" t="str">
        <f t="shared" si="0"/>
        <v/>
      </c>
      <c r="G17" s="191" t="str">
        <f t="shared" si="2"/>
        <v/>
      </c>
      <c r="H17" s="32"/>
      <c r="I17" s="285"/>
    </row>
    <row r="18" spans="1:9" ht="15" customHeight="1" x14ac:dyDescent="0.25">
      <c r="A18" s="495"/>
      <c r="B18" s="170"/>
      <c r="C18" s="188"/>
      <c r="D18" s="185"/>
      <c r="E18" s="176"/>
      <c r="F18" s="190" t="str">
        <f t="shared" si="0"/>
        <v/>
      </c>
      <c r="G18" s="191" t="str">
        <f t="shared" si="2"/>
        <v/>
      </c>
      <c r="H18" s="32"/>
      <c r="I18" s="285"/>
    </row>
    <row r="19" spans="1:9" ht="15" customHeight="1" x14ac:dyDescent="0.25">
      <c r="A19" s="202"/>
      <c r="B19" s="187"/>
      <c r="C19" s="188"/>
      <c r="D19" s="185"/>
      <c r="E19" s="176"/>
      <c r="F19" s="190" t="str">
        <f t="shared" si="0"/>
        <v/>
      </c>
      <c r="G19" s="191" t="str">
        <f t="shared" ref="G19:G47" si="3">IFERROR(IF(OR(ISBLANK(F19),F19/A19&lt;10),0,IF(F19/A19&lt;100,20,IF(AND(F19/A19&lt;500,F19/A19&gt;99),180,IF(AND(F19/A19&lt;2000,F19/A19&gt;499),275,IF(AND(F19/A19&lt;3000,F19/A19&gt;1999),360,IF(AND(F19/A19&lt;4000,F19/A19&gt;2999),530,IF(AND(F19/A19&lt;8000,F19/A19&gt;3999),820,1500)))))))*(A19),"")</f>
        <v/>
      </c>
      <c r="H19" s="32"/>
      <c r="I19" s="285"/>
    </row>
    <row r="20" spans="1:9" ht="15.75" customHeight="1" x14ac:dyDescent="0.25">
      <c r="A20" s="202"/>
      <c r="B20" s="187"/>
      <c r="C20" s="188"/>
      <c r="D20" s="185"/>
      <c r="E20" s="176"/>
      <c r="F20" s="190" t="str">
        <f t="shared" si="0"/>
        <v/>
      </c>
      <c r="G20" s="191" t="str">
        <f t="shared" si="3"/>
        <v/>
      </c>
      <c r="H20" s="32" t="e">
        <f>IF(#REF!="","2",IF(#REF!="yes","2","1"))</f>
        <v>#REF!</v>
      </c>
      <c r="I20" s="285"/>
    </row>
    <row r="21" spans="1:9" ht="15" customHeight="1" x14ac:dyDescent="0.25">
      <c r="A21" s="202"/>
      <c r="B21" s="187"/>
      <c r="C21" s="188"/>
      <c r="D21" s="185"/>
      <c r="E21" s="176"/>
      <c r="F21" s="190" t="str">
        <f t="shared" si="0"/>
        <v/>
      </c>
      <c r="G21" s="191"/>
      <c r="H21" s="32"/>
      <c r="I21" s="285"/>
    </row>
    <row r="22" spans="1:9" ht="15" customHeight="1" x14ac:dyDescent="0.25">
      <c r="A22" s="495"/>
      <c r="B22" s="170"/>
      <c r="C22" s="188"/>
      <c r="D22" s="185"/>
      <c r="E22" s="176"/>
      <c r="F22" s="190" t="str">
        <f t="shared" si="0"/>
        <v/>
      </c>
      <c r="G22" s="191" t="str">
        <f t="shared" si="3"/>
        <v/>
      </c>
      <c r="H22" s="32" t="e">
        <f>IF(#REF!="","2",IF(#REF!="yes","2","1"))</f>
        <v>#REF!</v>
      </c>
      <c r="I22" s="285"/>
    </row>
    <row r="23" spans="1:9" ht="15" customHeight="1" x14ac:dyDescent="0.25">
      <c r="A23" s="495"/>
      <c r="B23" s="170"/>
      <c r="C23" s="188"/>
      <c r="D23" s="185"/>
      <c r="E23" s="176"/>
      <c r="F23" s="190" t="str">
        <f t="shared" si="0"/>
        <v/>
      </c>
      <c r="G23" s="191" t="str">
        <f t="shared" si="3"/>
        <v/>
      </c>
      <c r="H23" s="32" t="e">
        <f>IF(#REF!="","2",IF(#REF!="yes","2","1"))</f>
        <v>#REF!</v>
      </c>
      <c r="I23" s="285"/>
    </row>
    <row r="24" spans="1:9" ht="15" customHeight="1" x14ac:dyDescent="0.25">
      <c r="A24" s="495"/>
      <c r="B24" s="170"/>
      <c r="C24" s="188"/>
      <c r="D24" s="185"/>
      <c r="E24" s="176"/>
      <c r="F24" s="190" t="str">
        <f t="shared" si="0"/>
        <v/>
      </c>
      <c r="G24" s="191" t="str">
        <f t="shared" si="3"/>
        <v/>
      </c>
      <c r="H24" s="32" t="e">
        <f>IF(#REF!="","2",IF(#REF!="yes","2","1"))</f>
        <v>#REF!</v>
      </c>
      <c r="I24" s="285"/>
    </row>
    <row r="25" spans="1:9" ht="15" customHeight="1" x14ac:dyDescent="0.25">
      <c r="A25" s="495"/>
      <c r="B25" s="170"/>
      <c r="C25" s="188"/>
      <c r="D25" s="185"/>
      <c r="E25" s="176"/>
      <c r="F25" s="190" t="str">
        <f t="shared" si="0"/>
        <v/>
      </c>
      <c r="G25" s="191" t="str">
        <f t="shared" si="3"/>
        <v/>
      </c>
      <c r="H25" s="32" t="e">
        <f>IF(#REF!="","2",IF(#REF!="yes","2","1"))</f>
        <v>#REF!</v>
      </c>
      <c r="I25" s="285"/>
    </row>
    <row r="26" spans="1:9" ht="15" customHeight="1" x14ac:dyDescent="0.25">
      <c r="A26" s="495"/>
      <c r="B26" s="185"/>
      <c r="C26" s="188"/>
      <c r="D26" s="185"/>
      <c r="E26" s="176"/>
      <c r="F26" s="190" t="str">
        <f t="shared" si="0"/>
        <v/>
      </c>
      <c r="G26" s="191" t="str">
        <f t="shared" si="3"/>
        <v/>
      </c>
      <c r="H26" s="32" t="e">
        <f>IF(#REF!="","2",IF(#REF!="yes","2","1"))</f>
        <v>#REF!</v>
      </c>
      <c r="I26" s="285"/>
    </row>
    <row r="27" spans="1:9" ht="15" customHeight="1" x14ac:dyDescent="0.25">
      <c r="A27" s="495"/>
      <c r="B27" s="170"/>
      <c r="C27" s="188"/>
      <c r="D27" s="185"/>
      <c r="E27" s="176"/>
      <c r="F27" s="190" t="str">
        <f t="shared" si="0"/>
        <v/>
      </c>
      <c r="G27" s="191" t="str">
        <f t="shared" si="3"/>
        <v/>
      </c>
      <c r="H27" s="32" t="e">
        <f>IF(#REF!="","2",IF(#REF!="yes","2","1"))</f>
        <v>#REF!</v>
      </c>
      <c r="I27" s="285"/>
    </row>
    <row r="28" spans="1:9" ht="15" customHeight="1" x14ac:dyDescent="0.25">
      <c r="A28" s="495"/>
      <c r="B28" s="170"/>
      <c r="C28" s="188"/>
      <c r="D28" s="185"/>
      <c r="E28" s="176"/>
      <c r="F28" s="190" t="str">
        <f t="shared" si="0"/>
        <v/>
      </c>
      <c r="G28" s="191" t="str">
        <f t="shared" si="3"/>
        <v/>
      </c>
      <c r="H28" s="32" t="e">
        <f>IF(#REF!="","2",IF(#REF!="yes","2","1"))</f>
        <v>#REF!</v>
      </c>
      <c r="I28" s="285"/>
    </row>
    <row r="29" spans="1:9" ht="15" customHeight="1" x14ac:dyDescent="0.25">
      <c r="A29" s="495"/>
      <c r="B29" s="170"/>
      <c r="C29" s="188"/>
      <c r="D29" s="185"/>
      <c r="E29" s="176"/>
      <c r="F29" s="190" t="str">
        <f t="shared" si="0"/>
        <v/>
      </c>
      <c r="G29" s="191" t="str">
        <f t="shared" si="3"/>
        <v/>
      </c>
      <c r="H29" s="32" t="e">
        <f>IF(#REF!="","2",IF(#REF!="yes","2","1"))</f>
        <v>#REF!</v>
      </c>
      <c r="I29" s="285"/>
    </row>
    <row r="30" spans="1:9" ht="15" customHeight="1" x14ac:dyDescent="0.25">
      <c r="A30" s="495"/>
      <c r="B30" s="170"/>
      <c r="C30" s="188"/>
      <c r="D30" s="185"/>
      <c r="E30" s="176"/>
      <c r="F30" s="190" t="str">
        <f t="shared" si="0"/>
        <v/>
      </c>
      <c r="G30" s="191" t="str">
        <f t="shared" si="3"/>
        <v/>
      </c>
      <c r="H30" s="32" t="e">
        <f>IF(#REF!="","2",IF(#REF!="yes","2","1"))</f>
        <v>#REF!</v>
      </c>
      <c r="I30" s="285"/>
    </row>
    <row r="31" spans="1:9" ht="15" customHeight="1" x14ac:dyDescent="0.25">
      <c r="A31" s="495"/>
      <c r="B31" s="170"/>
      <c r="C31" s="188"/>
      <c r="D31" s="185"/>
      <c r="E31" s="176"/>
      <c r="F31" s="190" t="str">
        <f t="shared" si="0"/>
        <v/>
      </c>
      <c r="G31" s="191" t="str">
        <f t="shared" si="3"/>
        <v/>
      </c>
      <c r="H31" s="32" t="e">
        <f>IF(#REF!="","2",IF(#REF!="yes","2","1"))</f>
        <v>#REF!</v>
      </c>
      <c r="I31" s="285" t="s">
        <v>55</v>
      </c>
    </row>
    <row r="32" spans="1:9" ht="15" customHeight="1" x14ac:dyDescent="0.25">
      <c r="A32" s="495"/>
      <c r="B32" s="170"/>
      <c r="C32" s="188"/>
      <c r="D32" s="185"/>
      <c r="E32" s="176"/>
      <c r="F32" s="190" t="str">
        <f t="shared" si="0"/>
        <v/>
      </c>
      <c r="G32" s="191" t="str">
        <f t="shared" si="3"/>
        <v/>
      </c>
      <c r="H32" s="32" t="e">
        <f>IF(#REF!="","2",IF(#REF!="yes","2","1"))</f>
        <v>#REF!</v>
      </c>
      <c r="I32" s="285"/>
    </row>
    <row r="33" spans="1:10" ht="15" customHeight="1" x14ac:dyDescent="0.25">
      <c r="A33" s="495"/>
      <c r="B33" s="170"/>
      <c r="C33" s="188"/>
      <c r="D33" s="185"/>
      <c r="E33" s="176"/>
      <c r="F33" s="190" t="str">
        <f t="shared" si="0"/>
        <v/>
      </c>
      <c r="G33" s="191" t="str">
        <f t="shared" si="3"/>
        <v/>
      </c>
      <c r="H33" s="32" t="e">
        <f>IF(#REF!="","2",IF(#REF!="yes","2","1"))</f>
        <v>#REF!</v>
      </c>
      <c r="I33" s="285"/>
    </row>
    <row r="34" spans="1:10" ht="15" customHeight="1" x14ac:dyDescent="0.25">
      <c r="A34" s="495"/>
      <c r="B34" s="170"/>
      <c r="C34" s="188"/>
      <c r="D34" s="185"/>
      <c r="E34" s="172"/>
      <c r="F34" s="190" t="str">
        <f t="shared" si="0"/>
        <v/>
      </c>
      <c r="G34" s="191" t="str">
        <f t="shared" si="3"/>
        <v/>
      </c>
      <c r="H34" s="32" t="e">
        <f>IF(#REF!="","2",IF(#REF!="yes","2","1"))</f>
        <v>#REF!</v>
      </c>
      <c r="I34" s="285"/>
    </row>
    <row r="35" spans="1:10" ht="15" customHeight="1" x14ac:dyDescent="0.25">
      <c r="A35" s="495"/>
      <c r="B35" s="170"/>
      <c r="C35" s="188"/>
      <c r="D35" s="185"/>
      <c r="E35" s="176"/>
      <c r="F35" s="190" t="str">
        <f t="shared" si="0"/>
        <v/>
      </c>
      <c r="G35" s="191" t="str">
        <f t="shared" si="3"/>
        <v/>
      </c>
      <c r="H35" s="32" t="e">
        <f>IF(#REF!="","2",IF(#REF!="yes","2","1"))</f>
        <v>#REF!</v>
      </c>
      <c r="I35" s="285"/>
    </row>
    <row r="36" spans="1:10" ht="15" customHeight="1" x14ac:dyDescent="0.25">
      <c r="A36" s="495"/>
      <c r="B36" s="170"/>
      <c r="C36" s="188"/>
      <c r="D36" s="185"/>
      <c r="E36" s="176"/>
      <c r="F36" s="190" t="str">
        <f t="shared" si="0"/>
        <v/>
      </c>
      <c r="G36" s="191" t="str">
        <f t="shared" si="3"/>
        <v/>
      </c>
      <c r="H36" s="32" t="e">
        <f>IF(#REF!="","2",IF(#REF!="yes","2","1"))</f>
        <v>#REF!</v>
      </c>
      <c r="I36" s="285"/>
    </row>
    <row r="37" spans="1:10" ht="15" customHeight="1" x14ac:dyDescent="0.25">
      <c r="A37" s="495"/>
      <c r="B37" s="170"/>
      <c r="C37" s="188"/>
      <c r="D37" s="185"/>
      <c r="E37" s="176"/>
      <c r="F37" s="190" t="str">
        <f t="shared" si="0"/>
        <v/>
      </c>
      <c r="G37" s="191" t="str">
        <f t="shared" si="3"/>
        <v/>
      </c>
      <c r="H37" s="32" t="e">
        <f>IF(#REF!="","2",IF(#REF!="yes","2","1"))</f>
        <v>#REF!</v>
      </c>
      <c r="I37" s="285"/>
    </row>
    <row r="38" spans="1:10" ht="15" customHeight="1" x14ac:dyDescent="0.25">
      <c r="A38" s="495"/>
      <c r="B38" s="170"/>
      <c r="C38" s="188"/>
      <c r="D38" s="185"/>
      <c r="E38" s="176"/>
      <c r="F38" s="190" t="str">
        <f t="shared" si="0"/>
        <v/>
      </c>
      <c r="G38" s="191" t="str">
        <f t="shared" si="3"/>
        <v/>
      </c>
      <c r="H38" s="32" t="e">
        <f>IF(#REF!="","2",IF(#REF!="yes","2","1"))</f>
        <v>#REF!</v>
      </c>
      <c r="I38" s="285"/>
    </row>
    <row r="39" spans="1:10" ht="15" customHeight="1" x14ac:dyDescent="0.25">
      <c r="A39" s="495"/>
      <c r="B39" s="170"/>
      <c r="C39" s="188"/>
      <c r="D39" s="185"/>
      <c r="E39" s="176"/>
      <c r="F39" s="190" t="str">
        <f t="shared" si="0"/>
        <v/>
      </c>
      <c r="G39" s="191" t="str">
        <f t="shared" si="3"/>
        <v/>
      </c>
      <c r="H39" s="32" t="e">
        <f>IF(#REF!="","2",IF(#REF!="yes","2","1"))</f>
        <v>#REF!</v>
      </c>
      <c r="I39" s="285"/>
    </row>
    <row r="40" spans="1:10" ht="15" customHeight="1" x14ac:dyDescent="0.25">
      <c r="A40" s="495"/>
      <c r="B40" s="170"/>
      <c r="C40" s="188"/>
      <c r="D40" s="185"/>
      <c r="E40" s="176"/>
      <c r="F40" s="190" t="str">
        <f t="shared" si="0"/>
        <v/>
      </c>
      <c r="G40" s="191" t="str">
        <f t="shared" si="3"/>
        <v/>
      </c>
      <c r="H40" s="32" t="e">
        <f>IF(#REF!="","2",IF(#REF!="yes","2","1"))</f>
        <v>#REF!</v>
      </c>
      <c r="I40" s="285"/>
    </row>
    <row r="41" spans="1:10" ht="15" customHeight="1" x14ac:dyDescent="0.25">
      <c r="A41" s="495"/>
      <c r="B41" s="170"/>
      <c r="C41" s="188"/>
      <c r="D41" s="185"/>
      <c r="E41" s="176"/>
      <c r="F41" s="190" t="str">
        <f t="shared" si="0"/>
        <v/>
      </c>
      <c r="G41" s="191" t="str">
        <f t="shared" si="3"/>
        <v/>
      </c>
      <c r="H41" s="32" t="e">
        <f>IF(#REF!="","2",IF(#REF!="yes","2","1"))</f>
        <v>#REF!</v>
      </c>
      <c r="I41" s="285"/>
      <c r="J41" s="38">
        <f>G110</f>
        <v>0</v>
      </c>
    </row>
    <row r="42" spans="1:10" ht="15" customHeight="1" x14ac:dyDescent="0.25">
      <c r="A42" s="495"/>
      <c r="B42" s="170"/>
      <c r="C42" s="188"/>
      <c r="D42" s="185"/>
      <c r="E42" s="176"/>
      <c r="F42" s="190" t="str">
        <f t="shared" si="0"/>
        <v/>
      </c>
      <c r="G42" s="191" t="str">
        <f t="shared" si="3"/>
        <v/>
      </c>
      <c r="H42" s="32" t="e">
        <f>IF(#REF!="","2",IF(#REF!="yes","2","1"))</f>
        <v>#REF!</v>
      </c>
      <c r="I42" s="285"/>
      <c r="J42" s="25">
        <v>150000</v>
      </c>
    </row>
    <row r="43" spans="1:10" ht="15" customHeight="1" x14ac:dyDescent="0.25">
      <c r="A43" s="495"/>
      <c r="B43" s="170"/>
      <c r="C43" s="188"/>
      <c r="D43" s="185"/>
      <c r="E43" s="176"/>
      <c r="F43" s="190" t="str">
        <f t="shared" si="0"/>
        <v/>
      </c>
      <c r="G43" s="191" t="str">
        <f t="shared" si="3"/>
        <v/>
      </c>
      <c r="H43" s="32"/>
      <c r="I43" s="285"/>
      <c r="J43" s="25"/>
    </row>
    <row r="44" spans="1:10" ht="15" customHeight="1" x14ac:dyDescent="0.25">
      <c r="A44" s="495"/>
      <c r="B44" s="170"/>
      <c r="C44" s="188"/>
      <c r="D44" s="185"/>
      <c r="E44" s="176"/>
      <c r="F44" s="190" t="str">
        <f t="shared" si="0"/>
        <v/>
      </c>
      <c r="G44" s="191" t="str">
        <f t="shared" si="3"/>
        <v/>
      </c>
      <c r="H44" s="32" t="e">
        <f>IF(#REF!="","2",IF(#REF!="yes","2","1"))</f>
        <v>#REF!</v>
      </c>
      <c r="I44" s="285"/>
    </row>
    <row r="45" spans="1:10" ht="15" customHeight="1" x14ac:dyDescent="0.25">
      <c r="A45" s="495"/>
      <c r="B45" s="170"/>
      <c r="C45" s="188"/>
      <c r="D45" s="185"/>
      <c r="E45" s="176"/>
      <c r="F45" s="190" t="str">
        <f t="shared" si="0"/>
        <v/>
      </c>
      <c r="G45" s="191" t="str">
        <f t="shared" si="3"/>
        <v/>
      </c>
      <c r="H45" s="32" t="e">
        <f>IF(#REF!="","2",IF(#REF!="yes","2","1"))</f>
        <v>#REF!</v>
      </c>
      <c r="I45" s="285"/>
    </row>
    <row r="46" spans="1:10" ht="15" customHeight="1" x14ac:dyDescent="0.25">
      <c r="A46" s="202"/>
      <c r="B46" s="187"/>
      <c r="C46" s="188"/>
      <c r="D46" s="185"/>
      <c r="E46" s="176"/>
      <c r="F46" s="190" t="str">
        <f t="shared" si="0"/>
        <v/>
      </c>
      <c r="G46" s="191" t="str">
        <f t="shared" si="3"/>
        <v/>
      </c>
      <c r="H46" s="32" t="e">
        <f>IF(#REF!="","2",IF(#REF!="yes","2","1"))</f>
        <v>#REF!</v>
      </c>
      <c r="I46" s="285"/>
    </row>
    <row r="47" spans="1:10" ht="15" customHeight="1" thickBot="1" x14ac:dyDescent="0.3">
      <c r="A47" s="496"/>
      <c r="B47" s="171"/>
      <c r="C47" s="189"/>
      <c r="D47" s="186"/>
      <c r="E47" s="178"/>
      <c r="F47" s="182" t="str">
        <f>IF(ISBLANK(A47),"",A47*E47)</f>
        <v/>
      </c>
      <c r="G47" s="191" t="str">
        <f t="shared" si="3"/>
        <v/>
      </c>
      <c r="H47" s="32" t="e">
        <f>IF(#REF!="","2",IF(#REF!="yes","2","1"))</f>
        <v>#REF!</v>
      </c>
      <c r="I47" s="285"/>
    </row>
    <row r="48" spans="1:10" ht="50.1" customHeight="1" thickBot="1" x14ac:dyDescent="0.35">
      <c r="A48" s="248" t="s">
        <v>2</v>
      </c>
      <c r="B48" s="249"/>
      <c r="C48" s="249"/>
      <c r="D48" s="249"/>
      <c r="E48" s="249"/>
      <c r="F48" s="249"/>
      <c r="G48" s="144">
        <f>SUM(G5:G47)</f>
        <v>0</v>
      </c>
      <c r="H48" s="32" t="e">
        <f>IF(#REF!="","2",IF(#REF!="yes","2","1"))</f>
        <v>#REF!</v>
      </c>
      <c r="I48" s="19"/>
    </row>
    <row r="49" spans="1:9" ht="15" hidden="1" customHeight="1" x14ac:dyDescent="0.25">
      <c r="A49" s="4"/>
      <c r="B49" s="4"/>
      <c r="C49" s="5"/>
      <c r="D49" s="4"/>
      <c r="E49" s="4"/>
      <c r="F49" s="4"/>
      <c r="G49" s="4"/>
      <c r="H49" s="32" t="e">
        <f>IF(#REF!="","2",IF(#REF!="yes","2","1"))</f>
        <v>#REF!</v>
      </c>
      <c r="I49" s="19"/>
    </row>
    <row r="50" spans="1:9" ht="50.1" customHeight="1" x14ac:dyDescent="0.25">
      <c r="A50" s="371" t="s">
        <v>309</v>
      </c>
      <c r="B50" s="372"/>
      <c r="C50" s="372"/>
      <c r="D50" s="372"/>
      <c r="E50" s="372"/>
      <c r="F50" s="372"/>
      <c r="G50" s="373"/>
      <c r="H50" s="32" t="e">
        <f>IF(#REF!="","2",IF(#REF!="yes","2","1"))</f>
        <v>#REF!</v>
      </c>
      <c r="I50" s="19"/>
    </row>
    <row r="51" spans="1:9" ht="75" customHeight="1" x14ac:dyDescent="0.25">
      <c r="A51" s="105" t="s">
        <v>251</v>
      </c>
      <c r="B51" s="369" t="s">
        <v>48</v>
      </c>
      <c r="C51" s="370"/>
      <c r="D51" s="126" t="s">
        <v>49</v>
      </c>
      <c r="E51" s="126" t="s">
        <v>50</v>
      </c>
      <c r="F51" s="126" t="s">
        <v>56</v>
      </c>
      <c r="G51" s="106" t="s">
        <v>51</v>
      </c>
      <c r="H51" s="32" t="e">
        <f>IF(#REF!="","2",IF(#REF!="yes","2","1"))</f>
        <v>#REF!</v>
      </c>
      <c r="I51" s="19"/>
    </row>
    <row r="52" spans="1:9" ht="15" customHeight="1" x14ac:dyDescent="0.25">
      <c r="A52" s="203"/>
      <c r="B52" s="365"/>
      <c r="C52" s="366"/>
      <c r="D52" s="488"/>
      <c r="E52" s="202"/>
      <c r="F52" s="177" t="str">
        <f>IF(ISBLANK(D52),"",IF(ISBLANK(D52),"",VLOOKUP(D52,'B4 RATES'!$A$1:$E$202,2,FALSE)))</f>
        <v/>
      </c>
      <c r="G52" s="149" t="str">
        <f t="shared" ref="G52:G73" si="4">IF(B52="","",IF(A52="","",IF(D52="","",IF(E52="","",A52*E52*F52))))</f>
        <v/>
      </c>
      <c r="H52" s="32" t="e">
        <f>IF(#REF!="","2",IF(#REF!="yes","2","1"))</f>
        <v>#REF!</v>
      </c>
      <c r="I52" s="19"/>
    </row>
    <row r="53" spans="1:9" ht="15" customHeight="1" x14ac:dyDescent="0.25">
      <c r="A53" s="203"/>
      <c r="B53" s="365"/>
      <c r="C53" s="366"/>
      <c r="D53" s="488"/>
      <c r="E53" s="202"/>
      <c r="F53" s="177" t="str">
        <f>IF(ISBLANK(D53),"",IF(ISBLANK(D53),"",VLOOKUP(D53,'B4 RATES'!$A$1:$E$202,2,FALSE)))</f>
        <v/>
      </c>
      <c r="G53" s="149" t="str">
        <f t="shared" si="4"/>
        <v/>
      </c>
      <c r="H53" s="32" t="e">
        <f>IF(#REF!="","2",IF(#REF!="yes","2","1"))</f>
        <v>#REF!</v>
      </c>
      <c r="I53" s="285"/>
    </row>
    <row r="54" spans="1:9" ht="15" customHeight="1" x14ac:dyDescent="0.25">
      <c r="A54" s="203"/>
      <c r="B54" s="365"/>
      <c r="C54" s="366"/>
      <c r="D54" s="488"/>
      <c r="E54" s="202"/>
      <c r="F54" s="177" t="str">
        <f>IF(ISBLANK(D54),"",IF(ISBLANK(D54),"",VLOOKUP(D54,'B4 RATES'!$A$1:$E$202,2,FALSE)))</f>
        <v/>
      </c>
      <c r="G54" s="149" t="str">
        <f t="shared" si="4"/>
        <v/>
      </c>
      <c r="H54" s="32" t="e">
        <f>IF(#REF!="","2",IF(#REF!="yes","2","1"))</f>
        <v>#REF!</v>
      </c>
      <c r="I54" s="285"/>
    </row>
    <row r="55" spans="1:9" ht="15" customHeight="1" x14ac:dyDescent="0.25">
      <c r="A55" s="203"/>
      <c r="B55" s="365"/>
      <c r="C55" s="366"/>
      <c r="D55" s="488"/>
      <c r="E55" s="202"/>
      <c r="F55" s="177" t="str">
        <f>IF(ISBLANK(D55),"",IF(ISBLANK(D55),"",VLOOKUP(D55,'B4 RATES'!$A$1:$E$202,2,FALSE)))</f>
        <v/>
      </c>
      <c r="G55" s="149" t="str">
        <f t="shared" si="4"/>
        <v/>
      </c>
      <c r="H55" s="32" t="e">
        <f>IF(#REF!="","2",IF(#REF!="yes","2","1"))</f>
        <v>#REF!</v>
      </c>
      <c r="I55" s="285"/>
    </row>
    <row r="56" spans="1:9" ht="15" customHeight="1" x14ac:dyDescent="0.25">
      <c r="A56" s="484"/>
      <c r="B56" s="365"/>
      <c r="C56" s="366"/>
      <c r="D56" s="488"/>
      <c r="E56" s="202"/>
      <c r="F56" s="177" t="str">
        <f>IF(ISBLANK(D56),"",IF(ISBLANK(D56),"",VLOOKUP(D56,'B4 RATES'!$A$1:$E$202,2,FALSE)))</f>
        <v/>
      </c>
      <c r="G56" s="149" t="str">
        <f t="shared" si="4"/>
        <v/>
      </c>
      <c r="H56" s="32" t="e">
        <f>IF(#REF!="","2",IF(#REF!="yes","2","1"))</f>
        <v>#REF!</v>
      </c>
      <c r="I56" s="285"/>
    </row>
    <row r="57" spans="1:9" ht="15" customHeight="1" x14ac:dyDescent="0.25">
      <c r="A57" s="484"/>
      <c r="B57" s="365"/>
      <c r="C57" s="366"/>
      <c r="D57" s="488"/>
      <c r="E57" s="202"/>
      <c r="F57" s="177" t="str">
        <f>IF(ISBLANK(D57),"",IF(ISBLANK(D57),"",VLOOKUP(D57,'B4 RATES'!$A$1:$E$202,2,FALSE)))</f>
        <v/>
      </c>
      <c r="G57" s="149" t="str">
        <f t="shared" si="4"/>
        <v/>
      </c>
      <c r="H57" s="32" t="e">
        <f>IF(#REF!="","2",IF(#REF!="yes","2","1"))</f>
        <v>#REF!</v>
      </c>
      <c r="I57" s="285"/>
    </row>
    <row r="58" spans="1:9" ht="15" customHeight="1" x14ac:dyDescent="0.25">
      <c r="A58" s="484"/>
      <c r="B58" s="365"/>
      <c r="C58" s="366"/>
      <c r="D58" s="488"/>
      <c r="E58" s="202"/>
      <c r="F58" s="177" t="str">
        <f>IF(ISBLANK(D58),"",IF(ISBLANK(D58),"",VLOOKUP(D58,'B4 RATES'!$A$1:$E$202,2,FALSE)))</f>
        <v/>
      </c>
      <c r="G58" s="149" t="str">
        <f t="shared" si="4"/>
        <v/>
      </c>
      <c r="H58" s="32" t="e">
        <f>IF(#REF!="","2",IF(#REF!="yes","2","1"))</f>
        <v>#REF!</v>
      </c>
      <c r="I58" s="285"/>
    </row>
    <row r="59" spans="1:9" ht="15" customHeight="1" x14ac:dyDescent="0.25">
      <c r="A59" s="484"/>
      <c r="B59" s="365"/>
      <c r="C59" s="366"/>
      <c r="D59" s="488"/>
      <c r="E59" s="202"/>
      <c r="F59" s="177" t="str">
        <f>IF(ISBLANK(D59),"",IF(ISBLANK(D59),"",VLOOKUP(D59,'B4 RATES'!$A$1:$E$202,2,FALSE)))</f>
        <v/>
      </c>
      <c r="G59" s="149" t="str">
        <f t="shared" si="4"/>
        <v/>
      </c>
      <c r="H59" s="32" t="e">
        <f>IF(#REF!="","2",IF(#REF!="yes","2","1"))</f>
        <v>#REF!</v>
      </c>
      <c r="I59" s="285"/>
    </row>
    <row r="60" spans="1:9" ht="15" customHeight="1" x14ac:dyDescent="0.25">
      <c r="A60" s="484"/>
      <c r="B60" s="365"/>
      <c r="C60" s="366"/>
      <c r="D60" s="488"/>
      <c r="E60" s="202"/>
      <c r="F60" s="177" t="str">
        <f>IF(ISBLANK(D60),"",IF(ISBLANK(D60),"",VLOOKUP(D60,'B4 RATES'!$A$1:$E$202,2,FALSE)))</f>
        <v/>
      </c>
      <c r="G60" s="149" t="str">
        <f t="shared" si="4"/>
        <v/>
      </c>
      <c r="H60" s="32" t="e">
        <f>IF(#REF!="","2",IF(#REF!="yes","2","1"))</f>
        <v>#REF!</v>
      </c>
      <c r="I60" s="285"/>
    </row>
    <row r="61" spans="1:9" ht="15" customHeight="1" x14ac:dyDescent="0.25">
      <c r="A61" s="484"/>
      <c r="B61" s="365"/>
      <c r="C61" s="366"/>
      <c r="D61" s="488"/>
      <c r="E61" s="202"/>
      <c r="F61" s="177" t="str">
        <f>IF(ISBLANK(D61),"",IF(ISBLANK(D61),"",VLOOKUP(D61,'B4 RATES'!$A$1:$E$202,2,FALSE)))</f>
        <v/>
      </c>
      <c r="G61" s="149" t="str">
        <f t="shared" si="4"/>
        <v/>
      </c>
      <c r="H61" s="32" t="e">
        <f>IF(#REF!="","2",IF(#REF!="yes","2","1"))</f>
        <v>#REF!</v>
      </c>
      <c r="I61" s="285"/>
    </row>
    <row r="62" spans="1:9" ht="15" customHeight="1" x14ac:dyDescent="0.25">
      <c r="A62" s="484"/>
      <c r="B62" s="365"/>
      <c r="C62" s="366"/>
      <c r="D62" s="488"/>
      <c r="E62" s="202"/>
      <c r="F62" s="177" t="str">
        <f>IF(ISBLANK(D62),"",IF(ISBLANK(D62),"",VLOOKUP(D62,'B4 RATES'!$A$1:$E$202,2,FALSE)))</f>
        <v/>
      </c>
      <c r="G62" s="149" t="str">
        <f t="shared" si="4"/>
        <v/>
      </c>
      <c r="H62" s="32" t="e">
        <f>IF(#REF!="","2",IF(#REF!="yes","2","1"))</f>
        <v>#REF!</v>
      </c>
      <c r="I62" s="285"/>
    </row>
    <row r="63" spans="1:9" ht="15" hidden="1" customHeight="1" x14ac:dyDescent="0.25">
      <c r="A63" s="484"/>
      <c r="B63" s="365"/>
      <c r="C63" s="366"/>
      <c r="D63" s="488"/>
      <c r="E63" s="202"/>
      <c r="F63" s="177" t="str">
        <f>IF(ISBLANK(D63),"",IF(ISBLANK(D63),"",VLOOKUP(D63,'B4 RATES'!$A$1:$E$202,2,FALSE)))</f>
        <v/>
      </c>
      <c r="G63" s="149" t="str">
        <f t="shared" si="4"/>
        <v/>
      </c>
      <c r="H63" s="32" t="e">
        <f>IF(#REF!="","2",IF(#REF!="yes","2","1"))</f>
        <v>#REF!</v>
      </c>
      <c r="I63" s="285"/>
    </row>
    <row r="64" spans="1:9" ht="15" hidden="1" customHeight="1" x14ac:dyDescent="0.25">
      <c r="A64" s="484"/>
      <c r="B64" s="365"/>
      <c r="C64" s="366"/>
      <c r="D64" s="488"/>
      <c r="E64" s="202"/>
      <c r="F64" s="177" t="str">
        <f>IF(ISBLANK(D64),"",IF(ISBLANK(D64),"",VLOOKUP(D64,'B4 RATES'!$A$1:$E$202,2,FALSE)))</f>
        <v/>
      </c>
      <c r="G64" s="149" t="str">
        <f t="shared" si="4"/>
        <v/>
      </c>
      <c r="H64" s="32" t="e">
        <f>IF(#REF!="","2",IF(#REF!="yes","2","1"))</f>
        <v>#REF!</v>
      </c>
      <c r="I64" s="285"/>
    </row>
    <row r="65" spans="1:9" ht="15" hidden="1" customHeight="1" x14ac:dyDescent="0.25">
      <c r="A65" s="484"/>
      <c r="B65" s="365"/>
      <c r="C65" s="366"/>
      <c r="D65" s="488"/>
      <c r="E65" s="202"/>
      <c r="F65" s="177" t="str">
        <f>IF(ISBLANK(D65),"",IF(ISBLANK(D65),"",VLOOKUP(D65,'B4 RATES'!$A$1:$E$202,2,FALSE)))</f>
        <v/>
      </c>
      <c r="G65" s="149" t="str">
        <f t="shared" si="4"/>
        <v/>
      </c>
      <c r="H65" s="32" t="e">
        <f>IF(#REF!="","2",IF(#REF!="yes","2","1"))</f>
        <v>#REF!</v>
      </c>
      <c r="I65" s="285"/>
    </row>
    <row r="66" spans="1:9" ht="15" hidden="1" customHeight="1" x14ac:dyDescent="0.25">
      <c r="A66" s="484"/>
      <c r="B66" s="365"/>
      <c r="C66" s="366"/>
      <c r="D66" s="488"/>
      <c r="E66" s="202"/>
      <c r="F66" s="177" t="str">
        <f>IF(ISBLANK(D66),"",IF(ISBLANK(D66),"",VLOOKUP(D66,'B4 RATES'!$A$1:$E$202,2,FALSE)))</f>
        <v/>
      </c>
      <c r="G66" s="149" t="str">
        <f t="shared" si="4"/>
        <v/>
      </c>
      <c r="H66" s="32" t="e">
        <f>IF(#REF!="","2",IF(#REF!="yes","2","1"))</f>
        <v>#REF!</v>
      </c>
      <c r="I66" s="285"/>
    </row>
    <row r="67" spans="1:9" ht="15" customHeight="1" x14ac:dyDescent="0.25">
      <c r="A67" s="484"/>
      <c r="B67" s="365"/>
      <c r="C67" s="366"/>
      <c r="D67" s="488"/>
      <c r="E67" s="202"/>
      <c r="F67" s="177" t="str">
        <f>IF(ISBLANK(D67),"",IF(ISBLANK(D67),"",VLOOKUP(D67,'B4 RATES'!$A$1:$E$202,2,FALSE)))</f>
        <v/>
      </c>
      <c r="G67" s="149" t="str">
        <f t="shared" si="4"/>
        <v/>
      </c>
      <c r="H67" s="32" t="e">
        <f>IF(#REF!="","2",IF(#REF!="yes","2","1"))</f>
        <v>#REF!</v>
      </c>
      <c r="I67" s="19"/>
    </row>
    <row r="68" spans="1:9" ht="15" customHeight="1" x14ac:dyDescent="0.25">
      <c r="A68" s="484"/>
      <c r="B68" s="365"/>
      <c r="C68" s="366"/>
      <c r="D68" s="488"/>
      <c r="E68" s="202"/>
      <c r="F68" s="177" t="str">
        <f>IF(ISBLANK(D68),"",IF(ISBLANK(D68),"",VLOOKUP(D68,'B4 RATES'!$A$1:$E$202,2,FALSE)))</f>
        <v/>
      </c>
      <c r="G68" s="149" t="str">
        <f t="shared" si="4"/>
        <v/>
      </c>
      <c r="H68" s="32" t="e">
        <f>IF(#REF!="","2",IF(#REF!="yes","2","1"))</f>
        <v>#REF!</v>
      </c>
      <c r="I68" s="285"/>
    </row>
    <row r="69" spans="1:9" ht="15" customHeight="1" x14ac:dyDescent="0.25">
      <c r="A69" s="484"/>
      <c r="B69" s="365"/>
      <c r="C69" s="366"/>
      <c r="D69" s="488"/>
      <c r="E69" s="202"/>
      <c r="F69" s="177" t="str">
        <f>IF(ISBLANK(D69),"",IF(ISBLANK(D69),"",VLOOKUP(D69,'B4 RATES'!$A$1:$E$202,2,FALSE)))</f>
        <v/>
      </c>
      <c r="G69" s="149" t="str">
        <f t="shared" si="4"/>
        <v/>
      </c>
      <c r="H69" s="32" t="e">
        <f>IF(#REF!="","2",IF(#REF!="yes","2","1"))</f>
        <v>#REF!</v>
      </c>
      <c r="I69" s="285"/>
    </row>
    <row r="70" spans="1:9" ht="15" customHeight="1" x14ac:dyDescent="0.25">
      <c r="A70" s="484"/>
      <c r="B70" s="365"/>
      <c r="C70" s="366"/>
      <c r="D70" s="488"/>
      <c r="E70" s="202"/>
      <c r="F70" s="177" t="str">
        <f>IF(ISBLANK(D70),"",IF(ISBLANK(D70),"",VLOOKUP(D70,'B4 RATES'!$A$1:$E$202,2,FALSE)))</f>
        <v/>
      </c>
      <c r="G70" s="149" t="str">
        <f t="shared" si="4"/>
        <v/>
      </c>
      <c r="H70" s="32" t="e">
        <f>IF(#REF!="","2",IF(#REF!="yes","2","1"))</f>
        <v>#REF!</v>
      </c>
      <c r="I70" s="285"/>
    </row>
    <row r="71" spans="1:9" ht="15" customHeight="1" x14ac:dyDescent="0.25">
      <c r="A71" s="484"/>
      <c r="B71" s="365"/>
      <c r="C71" s="366"/>
      <c r="D71" s="488"/>
      <c r="E71" s="202"/>
      <c r="F71" s="177" t="str">
        <f>IF(ISBLANK(D71),"",IF(ISBLANK(D71),"",VLOOKUP(D71,'B4 RATES'!$A$1:$E$202,2,FALSE)))</f>
        <v/>
      </c>
      <c r="G71" s="149" t="str">
        <f t="shared" si="4"/>
        <v/>
      </c>
      <c r="H71" s="32" t="e">
        <f>IF(#REF!="","2",IF(#REF!="yes","2","1"))</f>
        <v>#REF!</v>
      </c>
      <c r="I71" s="285"/>
    </row>
    <row r="72" spans="1:9" ht="15" customHeight="1" x14ac:dyDescent="0.25">
      <c r="A72" s="484"/>
      <c r="B72" s="365"/>
      <c r="C72" s="366"/>
      <c r="D72" s="497"/>
      <c r="E72" s="202"/>
      <c r="F72" s="177" t="str">
        <f>IF(ISBLANK(D72),"",IF(ISBLANK(D72),"",VLOOKUP(D72,'B4 RATES'!$A$1:$E$202,2,FALSE)))</f>
        <v/>
      </c>
      <c r="G72" s="149" t="str">
        <f t="shared" si="4"/>
        <v/>
      </c>
      <c r="H72" s="32" t="e">
        <f>IF(#REF!="","2",IF(#REF!="yes","2","1"))</f>
        <v>#REF!</v>
      </c>
      <c r="I72" s="285"/>
    </row>
    <row r="73" spans="1:9" ht="15" customHeight="1" thickBot="1" x14ac:dyDescent="0.3">
      <c r="A73" s="485"/>
      <c r="B73" s="397"/>
      <c r="C73" s="398"/>
      <c r="D73" s="497"/>
      <c r="E73" s="489"/>
      <c r="F73" s="177" t="str">
        <f>IF(ISBLANK(D73),"",IF(ISBLANK(D73),"",VLOOKUP(D73,'B4 RATES'!$A$1:$E$196,2,FALSE)))</f>
        <v/>
      </c>
      <c r="G73" s="149" t="str">
        <f t="shared" si="4"/>
        <v/>
      </c>
      <c r="H73" s="32" t="e">
        <f>IF(#REF!="","2",IF(#REF!="yes","2","1"))</f>
        <v>#REF!</v>
      </c>
      <c r="I73" s="285"/>
    </row>
    <row r="74" spans="1:9" ht="39" customHeight="1" thickBot="1" x14ac:dyDescent="0.35">
      <c r="A74" s="248" t="s">
        <v>2</v>
      </c>
      <c r="B74" s="249"/>
      <c r="C74" s="249"/>
      <c r="D74" s="249"/>
      <c r="E74" s="249"/>
      <c r="F74" s="249"/>
      <c r="G74" s="145">
        <f>SUM(G52:G73)</f>
        <v>0</v>
      </c>
      <c r="H74" s="32" t="e">
        <f>IF(#REF!="","2",IF(#REF!="yes","2","1"))</f>
        <v>#REF!</v>
      </c>
      <c r="I74" s="285"/>
    </row>
    <row r="75" spans="1:9" ht="15" customHeight="1" x14ac:dyDescent="0.25">
      <c r="A75" s="14"/>
      <c r="B75" s="14"/>
      <c r="C75" s="14"/>
      <c r="D75" s="14"/>
      <c r="E75" s="14"/>
      <c r="F75" s="14"/>
      <c r="G75" s="6"/>
      <c r="H75" s="32" t="e">
        <f>IF(#REF!="","2",IF(#REF!="yes","2","1"))</f>
        <v>#REF!</v>
      </c>
      <c r="I75" s="285"/>
    </row>
    <row r="76" spans="1:9" ht="43.5" customHeight="1" x14ac:dyDescent="0.25">
      <c r="A76" s="371" t="s">
        <v>273</v>
      </c>
      <c r="B76" s="372"/>
      <c r="C76" s="372"/>
      <c r="D76" s="372"/>
      <c r="E76" s="372"/>
      <c r="F76" s="372"/>
      <c r="G76" s="373"/>
      <c r="H76" s="32" t="e">
        <f>IF(#REF!="","2",IF(#REF!="yes","2","1"))</f>
        <v>#REF!</v>
      </c>
      <c r="I76" s="285"/>
    </row>
    <row r="77" spans="1:9" ht="35.1" customHeight="1" x14ac:dyDescent="0.25">
      <c r="A77" s="381" t="s">
        <v>228</v>
      </c>
      <c r="B77" s="382"/>
      <c r="C77" s="382"/>
      <c r="D77" s="382"/>
      <c r="E77" s="382"/>
      <c r="F77" s="383"/>
      <c r="G77" s="106" t="s">
        <v>0</v>
      </c>
      <c r="H77" s="32" t="e">
        <f>IF(#REF!="","2",IF(#REF!="yes","2","1"))</f>
        <v>#REF!</v>
      </c>
      <c r="I77" s="19"/>
    </row>
    <row r="78" spans="1:9" ht="15" customHeight="1" x14ac:dyDescent="0.25">
      <c r="A78" s="393"/>
      <c r="B78" s="375"/>
      <c r="C78" s="375"/>
      <c r="D78" s="375"/>
      <c r="E78" s="375"/>
      <c r="F78" s="376"/>
      <c r="G78" s="179"/>
      <c r="H78" s="32" t="e">
        <f>IF(#REF!="","2",IF(#REF!="yes","2","1"))</f>
        <v>#REF!</v>
      </c>
      <c r="I78" s="19"/>
    </row>
    <row r="79" spans="1:9" ht="15" customHeight="1" x14ac:dyDescent="0.25">
      <c r="A79" s="393"/>
      <c r="B79" s="375"/>
      <c r="C79" s="375"/>
      <c r="D79" s="375"/>
      <c r="E79" s="375"/>
      <c r="F79" s="376"/>
      <c r="G79" s="179"/>
      <c r="H79" s="32" t="e">
        <f>IF(#REF!="","2",IF(#REF!="yes","2","1"))</f>
        <v>#REF!</v>
      </c>
      <c r="I79" s="19"/>
    </row>
    <row r="80" spans="1:9" ht="15" customHeight="1" x14ac:dyDescent="0.25">
      <c r="A80" s="393"/>
      <c r="B80" s="375"/>
      <c r="C80" s="375"/>
      <c r="D80" s="375"/>
      <c r="E80" s="375"/>
      <c r="F80" s="376"/>
      <c r="G80" s="179"/>
      <c r="H80" s="32" t="e">
        <f>IF(#REF!="","2",IF(#REF!="yes","2","1"))</f>
        <v>#REF!</v>
      </c>
      <c r="I80" s="19"/>
    </row>
    <row r="81" spans="1:9" ht="15" customHeight="1" x14ac:dyDescent="0.25">
      <c r="A81" s="393"/>
      <c r="B81" s="375"/>
      <c r="C81" s="375"/>
      <c r="D81" s="375"/>
      <c r="E81" s="375"/>
      <c r="F81" s="376"/>
      <c r="G81" s="179"/>
      <c r="H81" s="32" t="e">
        <f>IF(#REF!="","2",IF(#REF!="yes","2","1"))</f>
        <v>#REF!</v>
      </c>
      <c r="I81" s="285" t="s">
        <v>55</v>
      </c>
    </row>
    <row r="82" spans="1:9" ht="15" customHeight="1" x14ac:dyDescent="0.25">
      <c r="A82" s="393"/>
      <c r="B82" s="375"/>
      <c r="C82" s="375"/>
      <c r="D82" s="375"/>
      <c r="E82" s="375"/>
      <c r="F82" s="376"/>
      <c r="G82" s="179"/>
      <c r="H82" s="32" t="e">
        <f>IF(#REF!="","2",IF(#REF!="yes","2","1"))</f>
        <v>#REF!</v>
      </c>
      <c r="I82" s="285"/>
    </row>
    <row r="83" spans="1:9" ht="15" customHeight="1" x14ac:dyDescent="0.25">
      <c r="A83" s="393"/>
      <c r="B83" s="375"/>
      <c r="C83" s="375"/>
      <c r="D83" s="375"/>
      <c r="E83" s="375"/>
      <c r="F83" s="376"/>
      <c r="G83" s="179"/>
      <c r="H83" s="32" t="e">
        <f>IF(#REF!="","2",IF(#REF!="yes","2","1"))</f>
        <v>#REF!</v>
      </c>
      <c r="I83" s="285"/>
    </row>
    <row r="84" spans="1:9" ht="15" customHeight="1" x14ac:dyDescent="0.25">
      <c r="A84" s="393"/>
      <c r="B84" s="375"/>
      <c r="C84" s="375"/>
      <c r="D84" s="375"/>
      <c r="E84" s="375"/>
      <c r="F84" s="376"/>
      <c r="G84" s="179"/>
      <c r="H84" s="32" t="e">
        <f>IF(#REF!="","2",IF(#REF!="yes","2","1"))</f>
        <v>#REF!</v>
      </c>
      <c r="I84" s="285"/>
    </row>
    <row r="85" spans="1:9" ht="15" customHeight="1" x14ac:dyDescent="0.25">
      <c r="A85" s="393"/>
      <c r="B85" s="375"/>
      <c r="C85" s="375"/>
      <c r="D85" s="375"/>
      <c r="E85" s="375"/>
      <c r="F85" s="376"/>
      <c r="G85" s="179"/>
      <c r="H85" s="32" t="e">
        <f>IF(#REF!="","2",IF(#REF!="yes","2","1"))</f>
        <v>#REF!</v>
      </c>
      <c r="I85" s="285"/>
    </row>
    <row r="86" spans="1:9" ht="15" hidden="1" customHeight="1" x14ac:dyDescent="0.25">
      <c r="A86" s="393"/>
      <c r="B86" s="375"/>
      <c r="C86" s="375"/>
      <c r="D86" s="375"/>
      <c r="E86" s="375"/>
      <c r="F86" s="376"/>
      <c r="G86" s="179"/>
      <c r="H86" s="32" t="e">
        <f>IF(#REF!="","2",IF(#REF!="yes","2","1"))</f>
        <v>#REF!</v>
      </c>
      <c r="I86" s="285"/>
    </row>
    <row r="87" spans="1:9" ht="15" hidden="1" customHeight="1" x14ac:dyDescent="0.25">
      <c r="A87" s="393"/>
      <c r="B87" s="375"/>
      <c r="C87" s="375"/>
      <c r="D87" s="375"/>
      <c r="E87" s="375"/>
      <c r="F87" s="376"/>
      <c r="G87" s="179"/>
      <c r="H87" s="32" t="e">
        <f>IF(#REF!="","2",IF(#REF!="yes","2","1"))</f>
        <v>#REF!</v>
      </c>
      <c r="I87" s="285"/>
    </row>
    <row r="88" spans="1:9" ht="15" hidden="1" customHeight="1" x14ac:dyDescent="0.25">
      <c r="A88" s="393"/>
      <c r="B88" s="375"/>
      <c r="C88" s="375"/>
      <c r="D88" s="375"/>
      <c r="E88" s="375"/>
      <c r="F88" s="376"/>
      <c r="G88" s="179"/>
      <c r="H88" s="32" t="e">
        <f>IF(#REF!="","2",IF(#REF!="yes","2","1"))</f>
        <v>#REF!</v>
      </c>
      <c r="I88" s="285"/>
    </row>
    <row r="89" spans="1:9" ht="15" customHeight="1" x14ac:dyDescent="0.25">
      <c r="A89" s="393"/>
      <c r="B89" s="375"/>
      <c r="C89" s="375"/>
      <c r="D89" s="375"/>
      <c r="E89" s="375"/>
      <c r="F89" s="376"/>
      <c r="G89" s="179"/>
      <c r="H89" s="32" t="e">
        <f>IF(#REF!="","2",IF(#REF!="yes","2","1"))</f>
        <v>#REF!</v>
      </c>
      <c r="I89" s="285"/>
    </row>
    <row r="90" spans="1:9" ht="15" customHeight="1" thickBot="1" x14ac:dyDescent="0.3">
      <c r="A90" s="399"/>
      <c r="B90" s="388"/>
      <c r="C90" s="388"/>
      <c r="D90" s="388"/>
      <c r="E90" s="388"/>
      <c r="F90" s="389"/>
      <c r="G90" s="180"/>
      <c r="H90" s="32" t="e">
        <f>IF(#REF!="","2",IF(#REF!="yes","2","1"))</f>
        <v>#REF!</v>
      </c>
      <c r="I90" s="285"/>
    </row>
    <row r="91" spans="1:9" ht="38.25" customHeight="1" thickBot="1" x14ac:dyDescent="0.35">
      <c r="A91" s="248" t="s">
        <v>2</v>
      </c>
      <c r="B91" s="249"/>
      <c r="C91" s="249"/>
      <c r="D91" s="249"/>
      <c r="E91" s="249"/>
      <c r="F91" s="249"/>
      <c r="G91" s="145">
        <f>SUM(G78:G90)</f>
        <v>0</v>
      </c>
      <c r="H91" s="32" t="e">
        <f>IF(#REF!="","2",IF(#REF!="yes","2","1"))</f>
        <v>#REF!</v>
      </c>
      <c r="I91" s="19"/>
    </row>
    <row r="92" spans="1:9" ht="15" customHeight="1" x14ac:dyDescent="0.25">
      <c r="A92" s="4"/>
      <c r="B92" s="4"/>
      <c r="C92" s="5"/>
      <c r="D92" s="4"/>
      <c r="E92" s="4"/>
      <c r="F92" s="4"/>
      <c r="G92" s="4"/>
      <c r="H92" s="32" t="e">
        <f>IF(#REF!="","2",IF(#REF!="yes","2","1"))</f>
        <v>#REF!</v>
      </c>
      <c r="I92" s="19"/>
    </row>
    <row r="93" spans="1:9" ht="41.25" customHeight="1" x14ac:dyDescent="0.25">
      <c r="A93" s="371" t="s">
        <v>274</v>
      </c>
      <c r="B93" s="372"/>
      <c r="C93" s="372"/>
      <c r="D93" s="372"/>
      <c r="E93" s="372"/>
      <c r="F93" s="372"/>
      <c r="G93" s="373"/>
      <c r="H93" s="32" t="e">
        <f>IF(#REF!="","2",IF(#REF!="yes","2","1"))</f>
        <v>#REF!</v>
      </c>
      <c r="I93" s="19"/>
    </row>
    <row r="94" spans="1:9" ht="35.1" customHeight="1" x14ac:dyDescent="0.25">
      <c r="A94" s="381" t="s">
        <v>52</v>
      </c>
      <c r="B94" s="382"/>
      <c r="C94" s="382"/>
      <c r="D94" s="382"/>
      <c r="E94" s="382"/>
      <c r="F94" s="383"/>
      <c r="G94" s="106" t="s">
        <v>0</v>
      </c>
      <c r="H94" s="32" t="e">
        <f>IF(#REF!="","2",IF(#REF!="yes","2","1"))</f>
        <v>#REF!</v>
      </c>
      <c r="I94" s="19"/>
    </row>
    <row r="95" spans="1:9" ht="15" customHeight="1" x14ac:dyDescent="0.25">
      <c r="A95" s="393"/>
      <c r="B95" s="375"/>
      <c r="C95" s="375"/>
      <c r="D95" s="375"/>
      <c r="E95" s="375"/>
      <c r="F95" s="376"/>
      <c r="G95" s="179"/>
      <c r="H95" s="32" t="e">
        <f>IF(#REF!="","2",IF(#REF!="yes","2","1"))</f>
        <v>#REF!</v>
      </c>
      <c r="I95" s="285" t="s">
        <v>55</v>
      </c>
    </row>
    <row r="96" spans="1:9" ht="15" customHeight="1" x14ac:dyDescent="0.25">
      <c r="A96" s="393"/>
      <c r="B96" s="375"/>
      <c r="C96" s="375"/>
      <c r="D96" s="375"/>
      <c r="E96" s="375"/>
      <c r="F96" s="376"/>
      <c r="G96" s="179"/>
      <c r="H96" s="32" t="e">
        <f>IF(#REF!="","2",IF(#REF!="yes","2","1"))</f>
        <v>#REF!</v>
      </c>
      <c r="I96" s="285"/>
    </row>
    <row r="97" spans="1:9" ht="15" customHeight="1" x14ac:dyDescent="0.25">
      <c r="A97" s="393"/>
      <c r="B97" s="375"/>
      <c r="C97" s="375"/>
      <c r="D97" s="375"/>
      <c r="E97" s="375"/>
      <c r="F97" s="376"/>
      <c r="G97" s="179"/>
      <c r="H97" s="32" t="e">
        <f>IF(#REF!="","2",IF(#REF!="yes","2","1"))</f>
        <v>#REF!</v>
      </c>
      <c r="I97" s="285"/>
    </row>
    <row r="98" spans="1:9" ht="15" hidden="1" customHeight="1" x14ac:dyDescent="0.25">
      <c r="A98" s="393"/>
      <c r="B98" s="375"/>
      <c r="C98" s="375"/>
      <c r="D98" s="375"/>
      <c r="E98" s="375"/>
      <c r="F98" s="376"/>
      <c r="G98" s="179"/>
      <c r="H98" s="32" t="e">
        <f>IF(#REF!="","2",IF(#REF!="yes","2","1"))</f>
        <v>#REF!</v>
      </c>
      <c r="I98" s="285"/>
    </row>
    <row r="99" spans="1:9" ht="15" hidden="1" customHeight="1" x14ac:dyDescent="0.25">
      <c r="A99" s="393"/>
      <c r="B99" s="375"/>
      <c r="C99" s="375"/>
      <c r="D99" s="375"/>
      <c r="E99" s="375"/>
      <c r="F99" s="376"/>
      <c r="G99" s="179"/>
      <c r="H99" s="32" t="e">
        <f>IF(#REF!="","2",IF(#REF!="yes","2","1"))</f>
        <v>#REF!</v>
      </c>
      <c r="I99" s="285"/>
    </row>
    <row r="100" spans="1:9" ht="15" customHeight="1" x14ac:dyDescent="0.25">
      <c r="A100" s="393"/>
      <c r="B100" s="375"/>
      <c r="C100" s="375"/>
      <c r="D100" s="375"/>
      <c r="E100" s="375"/>
      <c r="F100" s="376"/>
      <c r="G100" s="179"/>
      <c r="H100" s="32" t="e">
        <f>IF(#REF!="","2",IF(#REF!="yes","2","1"))</f>
        <v>#REF!</v>
      </c>
      <c r="I100" s="285"/>
    </row>
    <row r="101" spans="1:9" ht="14.25" customHeight="1" x14ac:dyDescent="0.25">
      <c r="A101" s="393"/>
      <c r="B101" s="375"/>
      <c r="C101" s="375"/>
      <c r="D101" s="375"/>
      <c r="E101" s="375"/>
      <c r="F101" s="376"/>
      <c r="G101" s="179"/>
      <c r="H101" s="32" t="e">
        <f>IF(#REF!="","2",IF(#REF!="yes","2","1"))</f>
        <v>#REF!</v>
      </c>
      <c r="I101" s="285"/>
    </row>
    <row r="102" spans="1:9" ht="15" customHeight="1" x14ac:dyDescent="0.25">
      <c r="A102" s="393"/>
      <c r="B102" s="375"/>
      <c r="C102" s="375"/>
      <c r="D102" s="375"/>
      <c r="E102" s="375"/>
      <c r="F102" s="376"/>
      <c r="G102" s="179"/>
      <c r="H102" s="32" t="e">
        <f>IF(#REF!="","2",IF(#REF!="yes","2","1"))</f>
        <v>#REF!</v>
      </c>
      <c r="I102" s="285"/>
    </row>
    <row r="103" spans="1:9" ht="15" customHeight="1" x14ac:dyDescent="0.25">
      <c r="A103" s="393"/>
      <c r="B103" s="375"/>
      <c r="C103" s="375"/>
      <c r="D103" s="375"/>
      <c r="E103" s="375"/>
      <c r="F103" s="376"/>
      <c r="G103" s="179"/>
      <c r="H103" s="32" t="e">
        <f>IF(#REF!="","2",IF(#REF!="yes","2","1"))</f>
        <v>#REF!</v>
      </c>
      <c r="I103" s="19"/>
    </row>
    <row r="104" spans="1:9" ht="15" customHeight="1" x14ac:dyDescent="0.25">
      <c r="A104" s="393"/>
      <c r="B104" s="375"/>
      <c r="C104" s="375"/>
      <c r="D104" s="375"/>
      <c r="E104" s="375"/>
      <c r="F104" s="376"/>
      <c r="G104" s="179"/>
      <c r="H104" s="32" t="e">
        <f>IF(#REF!="","2",IF(#REF!="yes","2","1"))</f>
        <v>#REF!</v>
      </c>
      <c r="I104" s="19"/>
    </row>
    <row r="105" spans="1:9" ht="15" customHeight="1" x14ac:dyDescent="0.25">
      <c r="A105" s="393"/>
      <c r="B105" s="375"/>
      <c r="C105" s="375"/>
      <c r="D105" s="375"/>
      <c r="E105" s="375"/>
      <c r="F105" s="376"/>
      <c r="G105" s="179"/>
      <c r="H105" s="32" t="e">
        <f>IF(#REF!="","2",IF(#REF!="yes","2","1"))</f>
        <v>#REF!</v>
      </c>
      <c r="I105" s="19"/>
    </row>
    <row r="106" spans="1:9" ht="15" customHeight="1" x14ac:dyDescent="0.25">
      <c r="A106" s="393"/>
      <c r="B106" s="375"/>
      <c r="C106" s="375"/>
      <c r="D106" s="375"/>
      <c r="E106" s="375"/>
      <c r="F106" s="376"/>
      <c r="G106" s="179"/>
      <c r="H106" s="32" t="e">
        <f>IF(#REF!="","2",IF(#REF!="yes","2","1"))</f>
        <v>#REF!</v>
      </c>
      <c r="I106" s="285" t="s">
        <v>55</v>
      </c>
    </row>
    <row r="107" spans="1:9" ht="15" customHeight="1" thickBot="1" x14ac:dyDescent="0.3">
      <c r="A107" s="399"/>
      <c r="B107" s="388"/>
      <c r="C107" s="388"/>
      <c r="D107" s="388"/>
      <c r="E107" s="388"/>
      <c r="F107" s="389"/>
      <c r="G107" s="180"/>
      <c r="H107" s="32" t="e">
        <f>IF(#REF!="","2",IF(#REF!="yes","2","1"))</f>
        <v>#REF!</v>
      </c>
      <c r="I107" s="285"/>
    </row>
    <row r="108" spans="1:9" ht="38.25" customHeight="1" thickBot="1" x14ac:dyDescent="0.35">
      <c r="A108" s="248" t="s">
        <v>2</v>
      </c>
      <c r="B108" s="249"/>
      <c r="C108" s="249"/>
      <c r="D108" s="249"/>
      <c r="E108" s="249"/>
      <c r="F108" s="249"/>
      <c r="G108" s="145">
        <f>SUM(G95:G107)</f>
        <v>0</v>
      </c>
      <c r="H108" s="32" t="e">
        <f>IF(#REF!="","2",IF(#REF!="yes","2","1"))</f>
        <v>#REF!</v>
      </c>
      <c r="I108" s="285"/>
    </row>
    <row r="109" spans="1:9" ht="15" customHeight="1" thickBot="1" x14ac:dyDescent="0.3">
      <c r="A109" s="4"/>
      <c r="B109" s="4"/>
      <c r="C109" s="5"/>
      <c r="D109" s="4"/>
      <c r="E109" s="4"/>
      <c r="F109" s="4"/>
      <c r="G109" s="4"/>
      <c r="H109" s="32" t="e">
        <f>IF(#REF!="","2",IF(#REF!="yes","2","1"))</f>
        <v>#REF!</v>
      </c>
      <c r="I109" s="285"/>
    </row>
    <row r="110" spans="1:9" ht="43.5" customHeight="1" thickBot="1" x14ac:dyDescent="0.35">
      <c r="A110" s="248" t="s">
        <v>212</v>
      </c>
      <c r="B110" s="249"/>
      <c r="C110" s="249"/>
      <c r="D110" s="249"/>
      <c r="E110" s="249"/>
      <c r="F110" s="249"/>
      <c r="G110" s="146">
        <f>IFERROR(G48+G74+G91+G108,"0,00 €")</f>
        <v>0</v>
      </c>
      <c r="H110" s="32" t="e">
        <f>IF(#REF!="","2",IF(#REF!="yes","2","1"))</f>
        <v>#REF!</v>
      </c>
      <c r="I110" s="285"/>
    </row>
    <row r="111" spans="1:9" ht="42" customHeight="1" thickBot="1" x14ac:dyDescent="0.4">
      <c r="A111" s="367" t="s">
        <v>65</v>
      </c>
      <c r="B111" s="368"/>
      <c r="C111" s="368"/>
      <c r="D111" s="368"/>
      <c r="E111" s="368"/>
      <c r="F111" s="368"/>
      <c r="G111" s="147">
        <f>MIN(J41:J42)</f>
        <v>0</v>
      </c>
      <c r="H111" s="32" t="e">
        <f>IF(#REF!="","2",IF(#REF!="yes","2","1"))</f>
        <v>#REF!</v>
      </c>
      <c r="I111" s="285"/>
    </row>
    <row r="112" spans="1:9" ht="15" customHeight="1" thickBot="1" x14ac:dyDescent="0.3">
      <c r="A112" s="33"/>
      <c r="B112" s="33"/>
      <c r="C112" s="34"/>
      <c r="D112" s="33"/>
      <c r="E112" s="33"/>
      <c r="F112" s="33"/>
      <c r="G112" s="33"/>
      <c r="H112" s="32" t="e">
        <f>IF(#REF!="","2",IF(#REF!="yes","2","1"))</f>
        <v>#REF!</v>
      </c>
      <c r="I112" s="285"/>
    </row>
    <row r="113" spans="1:9" ht="120.75" customHeight="1" x14ac:dyDescent="0.25">
      <c r="A113" s="378" t="s">
        <v>324</v>
      </c>
      <c r="B113" s="379"/>
      <c r="C113" s="379"/>
      <c r="D113" s="379"/>
      <c r="E113" s="379"/>
      <c r="F113" s="379"/>
      <c r="G113" s="380"/>
      <c r="H113" s="32" t="e">
        <f>IF(#REF!="","2",IF(#REF!="yes","2","1"))</f>
        <v>#REF!</v>
      </c>
      <c r="I113" s="285"/>
    </row>
    <row r="114" spans="1:9" ht="50.1" customHeight="1" x14ac:dyDescent="0.25">
      <c r="A114" s="371" t="s">
        <v>310</v>
      </c>
      <c r="B114" s="372"/>
      <c r="C114" s="372"/>
      <c r="D114" s="372"/>
      <c r="E114" s="372"/>
      <c r="F114" s="372"/>
      <c r="G114" s="373"/>
      <c r="H114" s="32" t="e">
        <f>IF(#REF!="","2",IF(#REF!="yes","2","1"))</f>
        <v>#REF!</v>
      </c>
      <c r="I114" s="285"/>
    </row>
    <row r="115" spans="1:9" ht="50.1" customHeight="1" x14ac:dyDescent="0.25">
      <c r="A115" s="400" t="s">
        <v>320</v>
      </c>
      <c r="B115" s="401"/>
      <c r="C115" s="401"/>
      <c r="D115" s="401"/>
      <c r="E115" s="401"/>
      <c r="F115" s="401"/>
      <c r="G115" s="402"/>
      <c r="H115" s="32" t="e">
        <f>IF(#REF!="","2",IF(#REF!="yes","2","1"))</f>
        <v>#REF!</v>
      </c>
      <c r="I115" s="285"/>
    </row>
    <row r="116" spans="1:9" ht="75" customHeight="1" x14ac:dyDescent="0.25">
      <c r="A116" s="105" t="s">
        <v>46</v>
      </c>
      <c r="B116" s="80" t="s">
        <v>47</v>
      </c>
      <c r="C116" s="81" t="str">
        <f>C4</f>
        <v>From home/departure 
City and Country</v>
      </c>
      <c r="D116" s="81" t="str">
        <f>D4</f>
        <v xml:space="preserve"> To venue 
City and Country</v>
      </c>
      <c r="E116" s="81" t="str">
        <f>E4</f>
        <v>Distance in km per participant 
(one way)</v>
      </c>
      <c r="F116" s="81" t="str">
        <f>F4</f>
        <v>Total distance in km 
(all participants one way)</v>
      </c>
      <c r="G116" s="106" t="s">
        <v>51</v>
      </c>
      <c r="H116" s="32" t="e">
        <f>IF(#REF!="","2",IF(#REF!="yes","2","1"))</f>
        <v>#REF!</v>
      </c>
      <c r="I116" s="285"/>
    </row>
    <row r="117" spans="1:9" ht="15" customHeight="1" x14ac:dyDescent="0.25">
      <c r="A117" s="486"/>
      <c r="B117" s="164"/>
      <c r="C117" s="165"/>
      <c r="D117" s="166"/>
      <c r="E117" s="173"/>
      <c r="F117" s="181" t="str">
        <f>IF(ISBLANK(A117),"",A117*E117)</f>
        <v/>
      </c>
      <c r="G117" s="139" t="str">
        <f>IFERROR(IF(OR(ISBLANK(F117),F117/A117&lt;10),0,IF(F117/A117&lt;100,20,IF(AND(F117/A117&lt;500,F117/A117&gt;99),180,IF(AND(F117/A117&lt;2000,F117/A117&gt;499),275,IF(AND(F117/A117&lt;3000,F117/A117&gt;1999),360,IF(AND(F117/A117&lt;4000,F117/A117&gt;2999),530,IF(AND(F117/A117&lt;8000,F117/A117&gt;3999),820,1500)))))))*(A117),"")</f>
        <v/>
      </c>
      <c r="H117" s="32" t="e">
        <f>IF(#REF!="","2",IF(#REF!="yes","2","1"))</f>
        <v>#REF!</v>
      </c>
      <c r="I117" s="285"/>
    </row>
    <row r="118" spans="1:9" ht="15" customHeight="1" x14ac:dyDescent="0.25">
      <c r="A118" s="490"/>
      <c r="B118" s="187"/>
      <c r="C118" s="492"/>
      <c r="D118" s="185"/>
      <c r="E118" s="176"/>
      <c r="F118" s="181" t="str">
        <f t="shared" ref="F118:F131" si="5">IF(ISBLANK(A118),"",A118*E118)</f>
        <v/>
      </c>
      <c r="G118" s="139" t="str">
        <f t="shared" ref="G118:G153" si="6">IFERROR(IF(OR(ISBLANK(F118),F118/A118&lt;10),0,IF(F118/A118&lt;100,20,IF(AND(F118/A118&lt;500,F118/A118&gt;99),180,IF(AND(F118/A118&lt;2000,F118/A118&gt;499),275,IF(AND(F118/A118&lt;3000,F118/A118&gt;1999),360,IF(AND(F118/A118&lt;4000,F118/A118&gt;2999),530,IF(AND(F118/A118&lt;8000,F118/A118&gt;3999),820,1500)))))))*(A118),"")</f>
        <v/>
      </c>
      <c r="H118" s="32" t="e">
        <f>IF(#REF!="","2",IF(#REF!="yes","2","1"))</f>
        <v>#REF!</v>
      </c>
      <c r="I118" s="285"/>
    </row>
    <row r="119" spans="1:9" ht="15" customHeight="1" x14ac:dyDescent="0.25">
      <c r="A119" s="490"/>
      <c r="B119" s="187"/>
      <c r="C119" s="492"/>
      <c r="D119" s="185"/>
      <c r="E119" s="176"/>
      <c r="F119" s="181" t="str">
        <f t="shared" si="5"/>
        <v/>
      </c>
      <c r="G119" s="139" t="str">
        <f t="shared" si="6"/>
        <v/>
      </c>
      <c r="H119" s="32" t="e">
        <f>IF(#REF!="","2",IF(#REF!="yes","2","1"))</f>
        <v>#REF!</v>
      </c>
      <c r="I119" s="285"/>
    </row>
    <row r="120" spans="1:9" ht="15" customHeight="1" x14ac:dyDescent="0.25">
      <c r="A120" s="490"/>
      <c r="B120" s="187"/>
      <c r="C120" s="492"/>
      <c r="D120" s="185"/>
      <c r="E120" s="176"/>
      <c r="F120" s="181" t="str">
        <f t="shared" si="5"/>
        <v/>
      </c>
      <c r="G120" s="139" t="str">
        <f t="shared" si="6"/>
        <v/>
      </c>
      <c r="H120" s="32" t="e">
        <f>IF(#REF!="","2",IF(#REF!="yes","2","1"))</f>
        <v>#REF!</v>
      </c>
      <c r="I120" s="285"/>
    </row>
    <row r="121" spans="1:9" ht="15" customHeight="1" x14ac:dyDescent="0.25">
      <c r="A121" s="490"/>
      <c r="B121" s="187"/>
      <c r="C121" s="492"/>
      <c r="D121" s="185"/>
      <c r="E121" s="176"/>
      <c r="F121" s="181" t="str">
        <f t="shared" si="5"/>
        <v/>
      </c>
      <c r="G121" s="139" t="str">
        <f t="shared" si="6"/>
        <v/>
      </c>
      <c r="H121" s="32" t="e">
        <f>IF(#REF!="","2",IF(#REF!="yes","2","1"))</f>
        <v>#REF!</v>
      </c>
      <c r="I121" s="19"/>
    </row>
    <row r="122" spans="1:9" ht="15" customHeight="1" x14ac:dyDescent="0.25">
      <c r="A122" s="490"/>
      <c r="B122" s="187"/>
      <c r="C122" s="492"/>
      <c r="D122" s="185"/>
      <c r="E122" s="176"/>
      <c r="F122" s="181" t="str">
        <f t="shared" si="5"/>
        <v/>
      </c>
      <c r="G122" s="139" t="str">
        <f t="shared" si="6"/>
        <v/>
      </c>
      <c r="H122" s="32" t="e">
        <f>IF(#REF!="","2",IF(#REF!="yes","2","1"))</f>
        <v>#REF!</v>
      </c>
      <c r="I122" s="19"/>
    </row>
    <row r="123" spans="1:9" ht="15" customHeight="1" x14ac:dyDescent="0.25">
      <c r="A123" s="490"/>
      <c r="B123" s="187"/>
      <c r="C123" s="492"/>
      <c r="D123" s="185"/>
      <c r="E123" s="176"/>
      <c r="F123" s="181" t="str">
        <f t="shared" si="5"/>
        <v/>
      </c>
      <c r="G123" s="139" t="str">
        <f t="shared" si="6"/>
        <v/>
      </c>
      <c r="H123" s="32" t="e">
        <f>IF(#REF!="","2",IF(#REF!="yes","2","1"))</f>
        <v>#REF!</v>
      </c>
      <c r="I123" s="19"/>
    </row>
    <row r="124" spans="1:9" ht="15" customHeight="1" x14ac:dyDescent="0.25">
      <c r="A124" s="490"/>
      <c r="B124" s="187"/>
      <c r="C124" s="492"/>
      <c r="D124" s="185"/>
      <c r="E124" s="176"/>
      <c r="F124" s="181" t="str">
        <f t="shared" si="5"/>
        <v/>
      </c>
      <c r="G124" s="139" t="str">
        <f t="shared" si="6"/>
        <v/>
      </c>
      <c r="H124" s="32" t="e">
        <f>IF(#REF!="","2",IF(#REF!="yes","2","1"))</f>
        <v>#REF!</v>
      </c>
      <c r="I124" s="19"/>
    </row>
    <row r="125" spans="1:9" ht="15" customHeight="1" x14ac:dyDescent="0.25">
      <c r="A125" s="490"/>
      <c r="B125" s="187"/>
      <c r="C125" s="492"/>
      <c r="D125" s="185"/>
      <c r="E125" s="176"/>
      <c r="F125" s="181" t="str">
        <f t="shared" si="5"/>
        <v/>
      </c>
      <c r="G125" s="139" t="str">
        <f t="shared" si="6"/>
        <v/>
      </c>
      <c r="H125" s="32" t="e">
        <f>IF(#REF!="","2",IF(#REF!="yes","2","1"))</f>
        <v>#REF!</v>
      </c>
      <c r="I125" s="285" t="s">
        <v>55</v>
      </c>
    </row>
    <row r="126" spans="1:9" ht="15" customHeight="1" x14ac:dyDescent="0.25">
      <c r="A126" s="490"/>
      <c r="B126" s="187"/>
      <c r="C126" s="492"/>
      <c r="D126" s="185"/>
      <c r="E126" s="176"/>
      <c r="F126" s="181" t="str">
        <f t="shared" si="5"/>
        <v/>
      </c>
      <c r="G126" s="139" t="str">
        <f t="shared" si="6"/>
        <v/>
      </c>
      <c r="H126" s="32" t="e">
        <f>IF(#REF!="","2",IF(#REF!="yes","2","1"))</f>
        <v>#REF!</v>
      </c>
      <c r="I126" s="285"/>
    </row>
    <row r="127" spans="1:9" ht="15" customHeight="1" x14ac:dyDescent="0.25">
      <c r="A127" s="490"/>
      <c r="B127" s="187"/>
      <c r="C127" s="492"/>
      <c r="D127" s="185"/>
      <c r="E127" s="176"/>
      <c r="F127" s="181" t="str">
        <f t="shared" si="5"/>
        <v/>
      </c>
      <c r="G127" s="139" t="str">
        <f t="shared" si="6"/>
        <v/>
      </c>
      <c r="H127" s="32" t="e">
        <f>IF(#REF!="","2",IF(#REF!="yes","2","1"))</f>
        <v>#REF!</v>
      </c>
      <c r="I127" s="285"/>
    </row>
    <row r="128" spans="1:9" ht="15" customHeight="1" x14ac:dyDescent="0.25">
      <c r="A128" s="490"/>
      <c r="B128" s="187"/>
      <c r="C128" s="492"/>
      <c r="D128" s="185"/>
      <c r="E128" s="176"/>
      <c r="F128" s="181" t="str">
        <f t="shared" si="5"/>
        <v/>
      </c>
      <c r="G128" s="139" t="str">
        <f t="shared" si="6"/>
        <v/>
      </c>
      <c r="H128" s="32" t="e">
        <f>IF(#REF!="","2",IF(#REF!="yes","2","1"))</f>
        <v>#REF!</v>
      </c>
      <c r="I128" s="285"/>
    </row>
    <row r="129" spans="1:9" ht="15" customHeight="1" x14ac:dyDescent="0.25">
      <c r="A129" s="490"/>
      <c r="B129" s="187"/>
      <c r="C129" s="492"/>
      <c r="D129" s="185"/>
      <c r="E129" s="176"/>
      <c r="F129" s="181" t="str">
        <f>IF(ISBLANK(A129),"",A129*E129)</f>
        <v/>
      </c>
      <c r="G129" s="139" t="str">
        <f t="shared" si="6"/>
        <v/>
      </c>
      <c r="H129" s="32" t="e">
        <f>IF(#REF!="","2",IF(#REF!="yes","2","1"))</f>
        <v>#REF!</v>
      </c>
      <c r="I129" s="285"/>
    </row>
    <row r="130" spans="1:9" ht="15" customHeight="1" x14ac:dyDescent="0.25">
      <c r="A130" s="490"/>
      <c r="B130" s="187"/>
      <c r="C130" s="492"/>
      <c r="D130" s="185"/>
      <c r="E130" s="176"/>
      <c r="F130" s="181" t="str">
        <f t="shared" si="5"/>
        <v/>
      </c>
      <c r="G130" s="139" t="str">
        <f t="shared" si="6"/>
        <v/>
      </c>
      <c r="H130" s="32" t="e">
        <f>IF(#REF!="","2",IF(#REF!="yes","2","1"))</f>
        <v>#REF!</v>
      </c>
      <c r="I130" s="285"/>
    </row>
    <row r="131" spans="1:9" ht="15" customHeight="1" x14ac:dyDescent="0.25">
      <c r="A131" s="490"/>
      <c r="B131" s="187"/>
      <c r="C131" s="492"/>
      <c r="D131" s="185"/>
      <c r="E131" s="176"/>
      <c r="F131" s="181" t="str">
        <f t="shared" si="5"/>
        <v/>
      </c>
      <c r="G131" s="139" t="str">
        <f t="shared" si="6"/>
        <v/>
      </c>
      <c r="H131" s="32" t="e">
        <f>IF(#REF!="","2",IF(#REF!="yes","2","1"))</f>
        <v>#REF!</v>
      </c>
      <c r="I131" s="285"/>
    </row>
    <row r="132" spans="1:9" ht="15" customHeight="1" x14ac:dyDescent="0.25">
      <c r="A132" s="490"/>
      <c r="B132" s="187"/>
      <c r="C132" s="492"/>
      <c r="D132" s="185"/>
      <c r="E132" s="176"/>
      <c r="F132" s="181" t="str">
        <f t="shared" ref="F132:F153" si="7">IF(ISBLANK(A132),"",A132*E132)</f>
        <v/>
      </c>
      <c r="G132" s="139" t="str">
        <f t="shared" si="6"/>
        <v/>
      </c>
      <c r="H132" s="32" t="e">
        <f>IF(#REF!="","2",IF(#REF!="yes","2","1"))</f>
        <v>#REF!</v>
      </c>
      <c r="I132" s="285"/>
    </row>
    <row r="133" spans="1:9" ht="15" customHeight="1" x14ac:dyDescent="0.25">
      <c r="A133" s="490"/>
      <c r="B133" s="187"/>
      <c r="C133" s="492"/>
      <c r="D133" s="185"/>
      <c r="E133" s="176"/>
      <c r="F133" s="181" t="str">
        <f>IF(ISBLANK(A133),"",A133*E133)</f>
        <v/>
      </c>
      <c r="G133" s="139" t="str">
        <f t="shared" si="6"/>
        <v/>
      </c>
      <c r="H133" s="32" t="e">
        <f>IF(#REF!="","2",IF(#REF!="yes","2","1"))</f>
        <v>#REF!</v>
      </c>
      <c r="I133" s="285"/>
    </row>
    <row r="134" spans="1:9" ht="15" customHeight="1" x14ac:dyDescent="0.25">
      <c r="A134" s="490"/>
      <c r="B134" s="187"/>
      <c r="C134" s="492"/>
      <c r="D134" s="185"/>
      <c r="E134" s="176"/>
      <c r="F134" s="181" t="str">
        <f t="shared" si="7"/>
        <v/>
      </c>
      <c r="G134" s="139" t="str">
        <f t="shared" si="6"/>
        <v/>
      </c>
      <c r="H134" s="32" t="e">
        <f>IF(#REF!="","2",IF(#REF!="yes","2","1"))</f>
        <v>#REF!</v>
      </c>
      <c r="I134" s="285"/>
    </row>
    <row r="135" spans="1:9" ht="15" customHeight="1" x14ac:dyDescent="0.25">
      <c r="A135" s="490"/>
      <c r="B135" s="187"/>
      <c r="C135" s="492"/>
      <c r="D135" s="185"/>
      <c r="E135" s="176"/>
      <c r="F135" s="181" t="str">
        <f t="shared" si="7"/>
        <v/>
      </c>
      <c r="G135" s="139" t="str">
        <f t="shared" si="6"/>
        <v/>
      </c>
      <c r="H135" s="32" t="e">
        <f>IF(#REF!="","2",IF(#REF!="yes","2","1"))</f>
        <v>#REF!</v>
      </c>
      <c r="I135" s="285"/>
    </row>
    <row r="136" spans="1:9" ht="15" customHeight="1" x14ac:dyDescent="0.25">
      <c r="A136" s="490"/>
      <c r="B136" s="187"/>
      <c r="C136" s="492"/>
      <c r="D136" s="185"/>
      <c r="E136" s="176"/>
      <c r="F136" s="181" t="str">
        <f t="shared" si="7"/>
        <v/>
      </c>
      <c r="G136" s="139" t="str">
        <f t="shared" si="6"/>
        <v/>
      </c>
      <c r="H136" s="32" t="e">
        <f>IF(#REF!="","2",IF(#REF!="yes","2","1"))</f>
        <v>#REF!</v>
      </c>
      <c r="I136" s="285"/>
    </row>
    <row r="137" spans="1:9" ht="15" customHeight="1" x14ac:dyDescent="0.25">
      <c r="A137" s="490"/>
      <c r="B137" s="187"/>
      <c r="C137" s="492"/>
      <c r="D137" s="185"/>
      <c r="E137" s="176"/>
      <c r="F137" s="181" t="str">
        <f t="shared" si="7"/>
        <v/>
      </c>
      <c r="G137" s="139" t="str">
        <f t="shared" si="6"/>
        <v/>
      </c>
      <c r="H137" s="32" t="e">
        <f>IF(#REF!="","2",IF(#REF!="yes","2","1"))</f>
        <v>#REF!</v>
      </c>
      <c r="I137" s="285"/>
    </row>
    <row r="138" spans="1:9" ht="15" customHeight="1" x14ac:dyDescent="0.25">
      <c r="A138" s="490"/>
      <c r="B138" s="187"/>
      <c r="C138" s="492"/>
      <c r="D138" s="185"/>
      <c r="E138" s="176"/>
      <c r="F138" s="181" t="str">
        <f t="shared" si="7"/>
        <v/>
      </c>
      <c r="G138" s="139" t="str">
        <f t="shared" si="6"/>
        <v/>
      </c>
      <c r="H138" s="32" t="e">
        <f>IF(#REF!="","2",IF(#REF!="yes","2","1"))</f>
        <v>#REF!</v>
      </c>
      <c r="I138" s="285"/>
    </row>
    <row r="139" spans="1:9" ht="15" customHeight="1" x14ac:dyDescent="0.25">
      <c r="A139" s="490"/>
      <c r="B139" s="187"/>
      <c r="C139" s="492"/>
      <c r="D139" s="185"/>
      <c r="E139" s="176"/>
      <c r="F139" s="181" t="str">
        <f t="shared" si="7"/>
        <v/>
      </c>
      <c r="G139" s="139" t="str">
        <f t="shared" si="6"/>
        <v/>
      </c>
      <c r="H139" s="32" t="e">
        <f>IF(#REF!="","2",IF(#REF!="yes","2","1"))</f>
        <v>#REF!</v>
      </c>
      <c r="I139" s="285"/>
    </row>
    <row r="140" spans="1:9" ht="15" customHeight="1" x14ac:dyDescent="0.25">
      <c r="A140" s="490"/>
      <c r="B140" s="187"/>
      <c r="C140" s="492"/>
      <c r="D140" s="185"/>
      <c r="E140" s="176"/>
      <c r="F140" s="181" t="str">
        <f t="shared" si="7"/>
        <v/>
      </c>
      <c r="G140" s="139" t="str">
        <f t="shared" si="6"/>
        <v/>
      </c>
      <c r="H140" s="32" t="e">
        <f>IF(#REF!="","2",IF(#REF!="yes","2","1"))</f>
        <v>#REF!</v>
      </c>
      <c r="I140" s="285"/>
    </row>
    <row r="141" spans="1:9" ht="15" customHeight="1" x14ac:dyDescent="0.25">
      <c r="A141" s="490"/>
      <c r="B141" s="187"/>
      <c r="C141" s="492"/>
      <c r="D141" s="185"/>
      <c r="E141" s="176"/>
      <c r="F141" s="181" t="str">
        <f t="shared" si="7"/>
        <v/>
      </c>
      <c r="G141" s="139" t="str">
        <f t="shared" si="6"/>
        <v/>
      </c>
      <c r="H141" s="32" t="e">
        <f>IF(#REF!="","2",IF(#REF!="yes","2","1"))</f>
        <v>#REF!</v>
      </c>
      <c r="I141" s="285"/>
    </row>
    <row r="142" spans="1:9" ht="15" customHeight="1" x14ac:dyDescent="0.25">
      <c r="A142" s="490"/>
      <c r="B142" s="187"/>
      <c r="C142" s="492"/>
      <c r="D142" s="185"/>
      <c r="E142" s="176"/>
      <c r="F142" s="181" t="str">
        <f t="shared" si="7"/>
        <v/>
      </c>
      <c r="G142" s="139" t="str">
        <f t="shared" si="6"/>
        <v/>
      </c>
      <c r="H142" s="32" t="e">
        <f>IF(#REF!="","2",IF(#REF!="yes","2","1"))</f>
        <v>#REF!</v>
      </c>
      <c r="I142" s="19"/>
    </row>
    <row r="143" spans="1:9" ht="15" customHeight="1" x14ac:dyDescent="0.25">
      <c r="A143" s="490"/>
      <c r="B143" s="187"/>
      <c r="C143" s="492"/>
      <c r="D143" s="185"/>
      <c r="E143" s="176"/>
      <c r="F143" s="181" t="str">
        <f t="shared" si="7"/>
        <v/>
      </c>
      <c r="G143" s="139" t="str">
        <f t="shared" si="6"/>
        <v/>
      </c>
      <c r="H143" s="32" t="e">
        <f>IF(#REF!="","2",IF(#REF!="yes","2","1"))</f>
        <v>#REF!</v>
      </c>
      <c r="I143" s="285" t="s">
        <v>55</v>
      </c>
    </row>
    <row r="144" spans="1:9" ht="15" customHeight="1" x14ac:dyDescent="0.25">
      <c r="A144" s="490"/>
      <c r="B144" s="187"/>
      <c r="C144" s="492"/>
      <c r="D144" s="185"/>
      <c r="E144" s="176"/>
      <c r="F144" s="181" t="str">
        <f t="shared" si="7"/>
        <v/>
      </c>
      <c r="G144" s="139" t="str">
        <f t="shared" si="6"/>
        <v/>
      </c>
      <c r="H144" s="32" t="e">
        <f>IF(#REF!="","2",IF(#REF!="yes","2","1"))</f>
        <v>#REF!</v>
      </c>
      <c r="I144" s="285"/>
    </row>
    <row r="145" spans="1:9" ht="15" customHeight="1" x14ac:dyDescent="0.25">
      <c r="A145" s="490"/>
      <c r="B145" s="187"/>
      <c r="C145" s="492"/>
      <c r="D145" s="185"/>
      <c r="E145" s="176"/>
      <c r="F145" s="181" t="str">
        <f t="shared" si="7"/>
        <v/>
      </c>
      <c r="G145" s="139" t="str">
        <f t="shared" si="6"/>
        <v/>
      </c>
      <c r="H145" s="32" t="e">
        <f>IF(#REF!="","2",IF(#REF!="yes","2","1"))</f>
        <v>#REF!</v>
      </c>
      <c r="I145" s="285"/>
    </row>
    <row r="146" spans="1:9" ht="15" customHeight="1" x14ac:dyDescent="0.25">
      <c r="A146" s="490"/>
      <c r="B146" s="187"/>
      <c r="C146" s="492"/>
      <c r="D146" s="185"/>
      <c r="E146" s="176"/>
      <c r="F146" s="181" t="str">
        <f t="shared" si="7"/>
        <v/>
      </c>
      <c r="G146" s="139" t="str">
        <f t="shared" si="6"/>
        <v/>
      </c>
      <c r="H146" s="32" t="e">
        <f>IF(#REF!="","2",IF(#REF!="yes","2","1"))</f>
        <v>#REF!</v>
      </c>
      <c r="I146" s="285"/>
    </row>
    <row r="147" spans="1:9" ht="15" customHeight="1" x14ac:dyDescent="0.25">
      <c r="A147" s="490"/>
      <c r="B147" s="187"/>
      <c r="C147" s="492"/>
      <c r="D147" s="185"/>
      <c r="E147" s="176"/>
      <c r="F147" s="181" t="str">
        <f t="shared" si="7"/>
        <v/>
      </c>
      <c r="G147" s="139" t="str">
        <f t="shared" si="6"/>
        <v/>
      </c>
      <c r="H147" s="32" t="e">
        <f>IF(#REF!="","2",IF(#REF!="yes","2","1"))</f>
        <v>#REF!</v>
      </c>
      <c r="I147" s="285"/>
    </row>
    <row r="148" spans="1:9" ht="15" customHeight="1" x14ac:dyDescent="0.25">
      <c r="A148" s="490"/>
      <c r="B148" s="187"/>
      <c r="C148" s="492"/>
      <c r="D148" s="185"/>
      <c r="E148" s="176"/>
      <c r="F148" s="181" t="str">
        <f t="shared" si="7"/>
        <v/>
      </c>
      <c r="G148" s="139" t="str">
        <f t="shared" si="6"/>
        <v/>
      </c>
      <c r="H148" s="32" t="e">
        <f>IF(#REF!="","2",IF(#REF!="yes","2","1"))</f>
        <v>#REF!</v>
      </c>
      <c r="I148" s="285"/>
    </row>
    <row r="149" spans="1:9" ht="15" customHeight="1" x14ac:dyDescent="0.25">
      <c r="A149" s="490"/>
      <c r="B149" s="187"/>
      <c r="C149" s="492"/>
      <c r="D149" s="185"/>
      <c r="E149" s="176"/>
      <c r="F149" s="181" t="str">
        <f t="shared" si="7"/>
        <v/>
      </c>
      <c r="G149" s="139" t="str">
        <f t="shared" si="6"/>
        <v/>
      </c>
      <c r="H149" s="32" t="e">
        <f>IF(#REF!="","2",IF(#REF!="yes","2","1"))</f>
        <v>#REF!</v>
      </c>
      <c r="I149" s="285"/>
    </row>
    <row r="150" spans="1:9" ht="15" customHeight="1" x14ac:dyDescent="0.25">
      <c r="A150" s="490"/>
      <c r="B150" s="187"/>
      <c r="C150" s="492"/>
      <c r="D150" s="185"/>
      <c r="E150" s="176"/>
      <c r="F150" s="181" t="str">
        <f t="shared" si="7"/>
        <v/>
      </c>
      <c r="G150" s="139" t="str">
        <f t="shared" si="6"/>
        <v/>
      </c>
      <c r="H150" s="32" t="e">
        <f>IF(#REF!="","2",IF(#REF!="yes","2","1"))</f>
        <v>#REF!</v>
      </c>
      <c r="I150" s="285"/>
    </row>
    <row r="151" spans="1:9" ht="15" customHeight="1" x14ac:dyDescent="0.25">
      <c r="A151" s="490"/>
      <c r="B151" s="187"/>
      <c r="C151" s="492"/>
      <c r="D151" s="185"/>
      <c r="E151" s="176"/>
      <c r="F151" s="181" t="str">
        <f t="shared" si="7"/>
        <v/>
      </c>
      <c r="G151" s="139" t="str">
        <f t="shared" si="6"/>
        <v/>
      </c>
      <c r="H151" s="32" t="e">
        <f>IF(#REF!="","2",IF(#REF!="yes","2","1"))</f>
        <v>#REF!</v>
      </c>
      <c r="I151" s="285"/>
    </row>
    <row r="152" spans="1:9" ht="15" customHeight="1" x14ac:dyDescent="0.25">
      <c r="A152" s="490"/>
      <c r="B152" s="187"/>
      <c r="C152" s="492"/>
      <c r="D152" s="185"/>
      <c r="E152" s="176"/>
      <c r="F152" s="181" t="str">
        <f t="shared" si="7"/>
        <v/>
      </c>
      <c r="G152" s="139" t="str">
        <f t="shared" si="6"/>
        <v/>
      </c>
      <c r="H152" s="32" t="e">
        <f>IF(#REF!="","2",IF(#REF!="yes","2","1"))</f>
        <v>#REF!</v>
      </c>
      <c r="I152" s="285"/>
    </row>
    <row r="153" spans="1:9" ht="15" customHeight="1" thickBot="1" x14ac:dyDescent="0.3">
      <c r="A153" s="491"/>
      <c r="B153" s="493"/>
      <c r="C153" s="494"/>
      <c r="D153" s="186"/>
      <c r="E153" s="178"/>
      <c r="F153" s="182" t="str">
        <f t="shared" si="7"/>
        <v/>
      </c>
      <c r="G153" s="139" t="str">
        <f t="shared" si="6"/>
        <v/>
      </c>
      <c r="H153" s="32" t="e">
        <f>IF(#REF!="","2",IF(#REF!="yes","2","1"))</f>
        <v>#REF!</v>
      </c>
      <c r="I153" s="285"/>
    </row>
    <row r="154" spans="1:9" ht="50.1" customHeight="1" thickBot="1" x14ac:dyDescent="0.35">
      <c r="A154" s="248" t="s">
        <v>2</v>
      </c>
      <c r="B154" s="249"/>
      <c r="C154" s="249"/>
      <c r="D154" s="249"/>
      <c r="E154" s="249"/>
      <c r="F154" s="249"/>
      <c r="G154" s="114">
        <f>SUM(G117:G153)</f>
        <v>0</v>
      </c>
      <c r="H154" s="32" t="e">
        <f>IF(#REF!="","2",IF(#REF!="yes","2","1"))</f>
        <v>#REF!</v>
      </c>
      <c r="I154" s="285"/>
    </row>
    <row r="155" spans="1:9" ht="15" customHeight="1" x14ac:dyDescent="0.3">
      <c r="A155" s="140"/>
      <c r="B155" s="141"/>
      <c r="C155" s="141"/>
      <c r="D155" s="141"/>
      <c r="E155" s="141"/>
      <c r="F155" s="141"/>
      <c r="G155" s="142"/>
      <c r="H155" s="32"/>
      <c r="I155" s="285"/>
    </row>
    <row r="156" spans="1:9" ht="50.1" customHeight="1" x14ac:dyDescent="0.25">
      <c r="A156" s="371" t="s">
        <v>311</v>
      </c>
      <c r="B156" s="372"/>
      <c r="C156" s="372"/>
      <c r="D156" s="372"/>
      <c r="E156" s="372"/>
      <c r="F156" s="372"/>
      <c r="G156" s="373"/>
      <c r="H156" s="32" t="e">
        <f>IF(#REF!="","2",IF(#REF!="yes","2","1"))</f>
        <v>#REF!</v>
      </c>
      <c r="I156" s="285"/>
    </row>
    <row r="157" spans="1:9" ht="50.1" customHeight="1" x14ac:dyDescent="0.25">
      <c r="A157" s="105" t="s">
        <v>46</v>
      </c>
      <c r="B157" s="387" t="s">
        <v>48</v>
      </c>
      <c r="C157" s="387"/>
      <c r="D157" s="81" t="s">
        <v>49</v>
      </c>
      <c r="E157" s="81" t="s">
        <v>50</v>
      </c>
      <c r="F157" s="81" t="s">
        <v>270</v>
      </c>
      <c r="G157" s="106" t="s">
        <v>51</v>
      </c>
      <c r="H157" s="32" t="e">
        <f>IF(#REF!="","2",IF(#REF!="yes","2","1"))</f>
        <v>#REF!</v>
      </c>
      <c r="I157" s="285"/>
    </row>
    <row r="158" spans="1:9" ht="15" customHeight="1" x14ac:dyDescent="0.25">
      <c r="A158" s="205"/>
      <c r="B158" s="365"/>
      <c r="C158" s="366"/>
      <c r="D158" s="488"/>
      <c r="E158" s="202"/>
      <c r="F158" s="181" t="str">
        <f>IF(ISBLANK(D158),"",IF(ISBLANK(D158),"",VLOOKUP(D158,'B4 RATES'!$A$1:$E$202,4,FALSE)))</f>
        <v/>
      </c>
      <c r="G158" s="139" t="str">
        <f>IF(B158="","",IF(A158="","",IF(D158="","",IF(E158="","",A158*E158*F158))))</f>
        <v/>
      </c>
      <c r="H158" s="32" t="e">
        <f>IF(#REF!="","2",IF(#REF!="yes","2","1"))</f>
        <v>#REF!</v>
      </c>
      <c r="I158" s="285"/>
    </row>
    <row r="159" spans="1:9" ht="15" customHeight="1" x14ac:dyDescent="0.25">
      <c r="A159" s="204"/>
      <c r="B159" s="365"/>
      <c r="C159" s="366"/>
      <c r="D159" s="488"/>
      <c r="E159" s="202"/>
      <c r="F159" s="181" t="str">
        <f>IF(ISBLANK(D159),"",IF(ISBLANK(D159),"",VLOOKUP(D159,'B4 RATES'!$A$1:$E$202,4,FALSE)))</f>
        <v/>
      </c>
      <c r="G159" s="139" t="str">
        <f t="shared" ref="G159:G185" si="8">IF(B159="","",IF(A159="","",IF(D159="","",IF(E159="","",A159*E159*F159))))</f>
        <v/>
      </c>
      <c r="H159" s="32" t="e">
        <f>IF(#REF!="","2",IF(#REF!="yes","2","1"))</f>
        <v>#REF!</v>
      </c>
      <c r="I159" s="285"/>
    </row>
    <row r="160" spans="1:9" ht="15" customHeight="1" x14ac:dyDescent="0.25">
      <c r="A160" s="204"/>
      <c r="B160" s="365"/>
      <c r="C160" s="366"/>
      <c r="D160" s="488"/>
      <c r="E160" s="202"/>
      <c r="F160" s="181" t="str">
        <f>IF(ISBLANK(D160),"",IF(ISBLANK(D160),"",VLOOKUP(D160,'B4 RATES'!$A$1:$E$202,4,FALSE)))</f>
        <v/>
      </c>
      <c r="G160" s="139" t="str">
        <f t="shared" si="8"/>
        <v/>
      </c>
      <c r="H160" s="32" t="e">
        <f>IF(#REF!="","2",IF(#REF!="yes","2","1"))</f>
        <v>#REF!</v>
      </c>
      <c r="I160" s="285"/>
    </row>
    <row r="161" spans="1:10" ht="15" customHeight="1" x14ac:dyDescent="0.25">
      <c r="A161" s="204"/>
      <c r="B161" s="365"/>
      <c r="C161" s="366"/>
      <c r="D161" s="488"/>
      <c r="E161" s="202"/>
      <c r="F161" s="181" t="str">
        <f>IF(ISBLANK(D161),"",IF(ISBLANK(D161),"",VLOOKUP(D161,'B4 RATES'!$A$1:$E$202,4,FALSE)))</f>
        <v/>
      </c>
      <c r="G161" s="139" t="str">
        <f t="shared" si="8"/>
        <v/>
      </c>
      <c r="H161" s="32" t="e">
        <f>IF(#REF!="","2",IF(#REF!="yes","2","1"))</f>
        <v>#REF!</v>
      </c>
    </row>
    <row r="162" spans="1:10" ht="15" customHeight="1" x14ac:dyDescent="0.25">
      <c r="A162" s="204"/>
      <c r="B162" s="365"/>
      <c r="C162" s="366"/>
      <c r="D162" s="488"/>
      <c r="E162" s="202"/>
      <c r="F162" s="181" t="str">
        <f>IF(ISBLANK(D162),"",IF(ISBLANK(D162),"",VLOOKUP(D162,'B4 RATES'!$A$1:$E$202,4,FALSE)))</f>
        <v/>
      </c>
      <c r="G162" s="139" t="str">
        <f t="shared" si="8"/>
        <v/>
      </c>
      <c r="H162" s="32" t="e">
        <f>IF(#REF!="","2",IF(#REF!="yes","2","1"))</f>
        <v>#REF!</v>
      </c>
    </row>
    <row r="163" spans="1:10" ht="15" customHeight="1" x14ac:dyDescent="0.25">
      <c r="A163" s="204"/>
      <c r="B163" s="365"/>
      <c r="C163" s="366"/>
      <c r="D163" s="488"/>
      <c r="E163" s="202"/>
      <c r="F163" s="181" t="str">
        <f>IF(ISBLANK(D163),"",IF(ISBLANK(D163),"",VLOOKUP(D163,'B4 RATES'!$A$1:$E$202,4,FALSE)))</f>
        <v/>
      </c>
      <c r="G163" s="139" t="str">
        <f t="shared" si="8"/>
        <v/>
      </c>
      <c r="H163" s="32" t="e">
        <f>IF(#REF!="","2",IF(#REF!="yes","2","1"))</f>
        <v>#REF!</v>
      </c>
    </row>
    <row r="164" spans="1:10" ht="15" customHeight="1" x14ac:dyDescent="0.25">
      <c r="A164" s="204"/>
      <c r="B164" s="365"/>
      <c r="C164" s="366"/>
      <c r="D164" s="488"/>
      <c r="E164" s="202"/>
      <c r="F164" s="181" t="str">
        <f>IF(ISBLANK(D164),"",IF(ISBLANK(D164),"",VLOOKUP(D164,'B4 RATES'!$A$1:$E$202,4,FALSE)))</f>
        <v/>
      </c>
      <c r="G164" s="139" t="str">
        <f t="shared" si="8"/>
        <v/>
      </c>
      <c r="H164" s="32" t="e">
        <f>IF(#REF!="","2",IF(#REF!="yes","2","1"))</f>
        <v>#REF!</v>
      </c>
    </row>
    <row r="165" spans="1:10" ht="15" customHeight="1" x14ac:dyDescent="0.25">
      <c r="A165" s="204"/>
      <c r="B165" s="365"/>
      <c r="C165" s="366"/>
      <c r="D165" s="488"/>
      <c r="E165" s="202"/>
      <c r="F165" s="181" t="str">
        <f>IF(ISBLANK(D165),"",IF(ISBLANK(D165),"",VLOOKUP(D165,'B4 RATES'!$A$1:$E$202,4,FALSE)))</f>
        <v/>
      </c>
      <c r="G165" s="139" t="str">
        <f t="shared" si="8"/>
        <v/>
      </c>
      <c r="H165" s="32" t="e">
        <f>IF(#REF!="","2",IF(#REF!="yes","2","1"))</f>
        <v>#REF!</v>
      </c>
    </row>
    <row r="166" spans="1:10" ht="15" customHeight="1" x14ac:dyDescent="0.25">
      <c r="A166" s="204"/>
      <c r="B166" s="365"/>
      <c r="C166" s="366"/>
      <c r="D166" s="488"/>
      <c r="E166" s="202"/>
      <c r="F166" s="181" t="str">
        <f>IF(ISBLANK(D166),"",IF(ISBLANK(D166),"",VLOOKUP(D166,'B4 RATES'!$A$1:$E$202,4,FALSE)))</f>
        <v/>
      </c>
      <c r="G166" s="139" t="str">
        <f t="shared" si="8"/>
        <v/>
      </c>
      <c r="H166" s="32" t="e">
        <f>IF(#REF!="","2",IF(#REF!="yes","2","1"))</f>
        <v>#REF!</v>
      </c>
    </row>
    <row r="167" spans="1:10" ht="15" hidden="1" customHeight="1" x14ac:dyDescent="0.25">
      <c r="A167" s="204"/>
      <c r="B167" s="365"/>
      <c r="C167" s="366"/>
      <c r="D167" s="488"/>
      <c r="E167" s="202"/>
      <c r="F167" s="181" t="str">
        <f>IF(ISBLANK(D167),"",IF(ISBLANK(D167),"",VLOOKUP(D167,'B4 RATES'!$A$1:$E$202,4,FALSE)))</f>
        <v/>
      </c>
      <c r="G167" s="139" t="str">
        <f t="shared" si="8"/>
        <v/>
      </c>
      <c r="H167" s="32" t="e">
        <f>IF(#REF!="","2",IF(#REF!="yes","2","1"))</f>
        <v>#REF!</v>
      </c>
    </row>
    <row r="168" spans="1:10" ht="15" hidden="1" customHeight="1" x14ac:dyDescent="0.25">
      <c r="A168" s="204"/>
      <c r="B168" s="365"/>
      <c r="C168" s="366"/>
      <c r="D168" s="488"/>
      <c r="E168" s="202"/>
      <c r="F168" s="181" t="str">
        <f>IF(ISBLANK(D168),"",IF(ISBLANK(D168),"",VLOOKUP(D168,'B4 RATES'!$A$1:$E$202,4,FALSE)))</f>
        <v/>
      </c>
      <c r="G168" s="139" t="str">
        <f t="shared" si="8"/>
        <v/>
      </c>
      <c r="H168" s="32" t="e">
        <f>IF(#REF!="","2",IF(#REF!="yes","2","1"))</f>
        <v>#REF!</v>
      </c>
    </row>
    <row r="169" spans="1:10" ht="15" customHeight="1" x14ac:dyDescent="0.25">
      <c r="A169" s="204"/>
      <c r="B169" s="365"/>
      <c r="C169" s="366"/>
      <c r="D169" s="488"/>
      <c r="E169" s="202"/>
      <c r="F169" s="181" t="str">
        <f>IF(ISBLANK(D169),"",IF(ISBLANK(D169),"",VLOOKUP(D169,'B4 RATES'!$A$1:$E$202,4,FALSE)))</f>
        <v/>
      </c>
      <c r="G169" s="139" t="str">
        <f t="shared" si="8"/>
        <v/>
      </c>
      <c r="H169" s="32" t="e">
        <f>IF(#REF!="","2",IF(#REF!="yes","2","1"))</f>
        <v>#REF!</v>
      </c>
    </row>
    <row r="170" spans="1:10" ht="15" customHeight="1" x14ac:dyDescent="0.25">
      <c r="A170" s="204"/>
      <c r="B170" s="365"/>
      <c r="C170" s="366"/>
      <c r="D170" s="488"/>
      <c r="E170" s="202"/>
      <c r="F170" s="181" t="str">
        <f>IF(ISBLANK(D170),"",IF(ISBLANK(D170),"",VLOOKUP(D170,'B4 RATES'!$A$1:$E$202,4,FALSE)))</f>
        <v/>
      </c>
      <c r="G170" s="139" t="str">
        <f t="shared" si="8"/>
        <v/>
      </c>
      <c r="H170" s="32" t="e">
        <f>IF(#REF!="","2",IF(#REF!="yes","2","1"))</f>
        <v>#REF!</v>
      </c>
    </row>
    <row r="171" spans="1:10" ht="15" customHeight="1" x14ac:dyDescent="0.25">
      <c r="A171" s="204"/>
      <c r="B171" s="365"/>
      <c r="C171" s="366"/>
      <c r="D171" s="488"/>
      <c r="E171" s="202"/>
      <c r="F171" s="181" t="str">
        <f>IF(ISBLANK(D171),"",IF(ISBLANK(D171),"",VLOOKUP(D171,'B4 RATES'!$A$1:$E$202,4,FALSE)))</f>
        <v/>
      </c>
      <c r="G171" s="139" t="str">
        <f t="shared" si="8"/>
        <v/>
      </c>
      <c r="H171" s="32" t="e">
        <f>IF(#REF!="","2",IF(#REF!="yes","2","1"))</f>
        <v>#REF!</v>
      </c>
    </row>
    <row r="172" spans="1:10" ht="15" customHeight="1" x14ac:dyDescent="0.25">
      <c r="A172" s="204"/>
      <c r="B172" s="365"/>
      <c r="C172" s="366"/>
      <c r="D172" s="488"/>
      <c r="E172" s="202"/>
      <c r="F172" s="181" t="str">
        <f>IF(ISBLANK(D172),"",IF(ISBLANK(D172),"",VLOOKUP(D172,'B4 RATES'!$A$1:$E$202,4,FALSE)))</f>
        <v/>
      </c>
      <c r="G172" s="139" t="str">
        <f t="shared" si="8"/>
        <v/>
      </c>
      <c r="H172" s="32" t="e">
        <f>IF(#REF!="","2",IF(#REF!="yes","2","1"))</f>
        <v>#REF!</v>
      </c>
    </row>
    <row r="173" spans="1:10" ht="15" customHeight="1" x14ac:dyDescent="0.25">
      <c r="A173" s="204"/>
      <c r="B173" s="365"/>
      <c r="C173" s="366"/>
      <c r="D173" s="488"/>
      <c r="E173" s="202"/>
      <c r="F173" s="181" t="str">
        <f>IF(ISBLANK(D173),"",IF(ISBLANK(D173),"",VLOOKUP(D173,'B4 RATES'!$A$1:$E$202,4,FALSE)))</f>
        <v/>
      </c>
      <c r="G173" s="139" t="str">
        <f t="shared" si="8"/>
        <v/>
      </c>
      <c r="H173" s="32" t="e">
        <f>IF(#REF!="","2",IF(#REF!="yes","2","1"))</f>
        <v>#REF!</v>
      </c>
    </row>
    <row r="174" spans="1:10" ht="15" customHeight="1" x14ac:dyDescent="0.25">
      <c r="A174" s="204"/>
      <c r="B174" s="365"/>
      <c r="C174" s="366"/>
      <c r="D174" s="488"/>
      <c r="E174" s="202"/>
      <c r="F174" s="181" t="str">
        <f>IF(ISBLANK(D174),"",IF(ISBLANK(D174),"",VLOOKUP(D174,'B4 RATES'!$A$1:$E$202,4,FALSE)))</f>
        <v/>
      </c>
      <c r="G174" s="139" t="str">
        <f t="shared" si="8"/>
        <v/>
      </c>
      <c r="H174" s="32" t="e">
        <f>IF(#REF!="","2",IF(#REF!="yes","2","1"))</f>
        <v>#REF!</v>
      </c>
      <c r="J174" s="38">
        <f>G256</f>
        <v>0</v>
      </c>
    </row>
    <row r="175" spans="1:10" ht="15" customHeight="1" x14ac:dyDescent="0.25">
      <c r="A175" s="204"/>
      <c r="B175" s="365"/>
      <c r="C175" s="366"/>
      <c r="D175" s="488"/>
      <c r="E175" s="202"/>
      <c r="F175" s="181" t="str">
        <f>IF(ISBLANK(D175),"",IF(ISBLANK(D175),"",VLOOKUP(D175,'B4 RATES'!$A$1:$E$202,4,FALSE)))</f>
        <v/>
      </c>
      <c r="G175" s="139" t="str">
        <f t="shared" si="8"/>
        <v/>
      </c>
      <c r="H175" s="32" t="e">
        <f>IF(#REF!="","2",IF(#REF!="yes","2","1"))</f>
        <v>#REF!</v>
      </c>
      <c r="J175" s="25">
        <v>150000</v>
      </c>
    </row>
    <row r="176" spans="1:10" ht="15" customHeight="1" x14ac:dyDescent="0.25">
      <c r="A176" s="204"/>
      <c r="B176" s="365"/>
      <c r="C176" s="366"/>
      <c r="D176" s="488"/>
      <c r="E176" s="202"/>
      <c r="F176" s="181" t="str">
        <f>IF(ISBLANK(D176),"",IF(ISBLANK(D176),"",VLOOKUP(D176,'B4 RATES'!$A$1:$E$202,4,FALSE)))</f>
        <v/>
      </c>
      <c r="G176" s="139" t="str">
        <f t="shared" si="8"/>
        <v/>
      </c>
      <c r="H176" s="32" t="e">
        <f>IF(#REF!="","2",IF(#REF!="yes","2","1"))</f>
        <v>#REF!</v>
      </c>
      <c r="J176" s="25"/>
    </row>
    <row r="177" spans="1:10" ht="15" customHeight="1" x14ac:dyDescent="0.25">
      <c r="A177" s="204"/>
      <c r="B177" s="365"/>
      <c r="C177" s="366"/>
      <c r="D177" s="488"/>
      <c r="E177" s="202"/>
      <c r="F177" s="181" t="str">
        <f>IF(ISBLANK(D177),"",IF(ISBLANK(D177),"",VLOOKUP(D177,'B4 RATES'!$A$1:$E$202,4,FALSE)))</f>
        <v/>
      </c>
      <c r="G177" s="139" t="str">
        <f t="shared" si="8"/>
        <v/>
      </c>
      <c r="H177" s="32" t="e">
        <f>IF(#REF!="","2",IF(#REF!="yes","2","1"))</f>
        <v>#REF!</v>
      </c>
      <c r="J177" s="25"/>
    </row>
    <row r="178" spans="1:10" ht="15" customHeight="1" x14ac:dyDescent="0.25">
      <c r="A178" s="204"/>
      <c r="B178" s="365"/>
      <c r="C178" s="366"/>
      <c r="D178" s="488"/>
      <c r="E178" s="202"/>
      <c r="F178" s="181" t="str">
        <f>IF(ISBLANK(D178),"",IF(ISBLANK(D178),"",VLOOKUP(D178,'B4 RATES'!$A$1:$E$202,4,FALSE)))</f>
        <v/>
      </c>
      <c r="G178" s="139" t="str">
        <f t="shared" si="8"/>
        <v/>
      </c>
      <c r="H178" s="32" t="e">
        <f>IF(#REF!="","2",IF(#REF!="yes","2","1"))</f>
        <v>#REF!</v>
      </c>
    </row>
    <row r="179" spans="1:10" ht="15" customHeight="1" x14ac:dyDescent="0.25">
      <c r="A179" s="204"/>
      <c r="B179" s="365"/>
      <c r="C179" s="366"/>
      <c r="D179" s="488"/>
      <c r="E179" s="202"/>
      <c r="F179" s="181" t="str">
        <f>IF(ISBLANK(D179),"",IF(ISBLANK(D179),"",VLOOKUP(D179,'B4 RATES'!$A$1:$E$202,4,FALSE)))</f>
        <v/>
      </c>
      <c r="G179" s="139" t="str">
        <f t="shared" si="8"/>
        <v/>
      </c>
      <c r="H179" s="32" t="e">
        <f>IF(#REF!="","2",IF(#REF!="yes","2","1"))</f>
        <v>#REF!</v>
      </c>
    </row>
    <row r="180" spans="1:10" ht="15" customHeight="1" x14ac:dyDescent="0.25">
      <c r="A180" s="204"/>
      <c r="B180" s="365"/>
      <c r="C180" s="366"/>
      <c r="D180" s="488"/>
      <c r="E180" s="202"/>
      <c r="F180" s="181" t="str">
        <f>IF(ISBLANK(D180),"",IF(ISBLANK(D180),"",VLOOKUP(D180,'B4 RATES'!$A$1:$E$202,4,FALSE)))</f>
        <v/>
      </c>
      <c r="G180" s="139" t="str">
        <f t="shared" si="8"/>
        <v/>
      </c>
      <c r="H180" s="32" t="e">
        <f>IF(#REF!="","2",IF(#REF!="yes","2","1"))</f>
        <v>#REF!</v>
      </c>
    </row>
    <row r="181" spans="1:10" ht="15" customHeight="1" x14ac:dyDescent="0.25">
      <c r="A181" s="204"/>
      <c r="B181" s="365"/>
      <c r="C181" s="366"/>
      <c r="D181" s="488"/>
      <c r="E181" s="202"/>
      <c r="F181" s="181" t="str">
        <f>IF(ISBLANK(D181),"",IF(ISBLANK(D181),"",VLOOKUP(D181,'B4 RATES'!$A$1:$E$202,4,FALSE)))</f>
        <v/>
      </c>
      <c r="G181" s="139" t="str">
        <f t="shared" si="8"/>
        <v/>
      </c>
      <c r="H181" s="32" t="e">
        <f>IF(#REF!="","2",IF(#REF!="yes","2","1"))</f>
        <v>#REF!</v>
      </c>
    </row>
    <row r="182" spans="1:10" ht="15" customHeight="1" x14ac:dyDescent="0.25">
      <c r="A182" s="204"/>
      <c r="B182" s="365"/>
      <c r="C182" s="366"/>
      <c r="D182" s="488"/>
      <c r="E182" s="202"/>
      <c r="F182" s="181" t="str">
        <f>IF(ISBLANK(D182),"",IF(ISBLANK(D182),"",VLOOKUP(D182,'B4 RATES'!$A$1:$E$202,4,FALSE)))</f>
        <v/>
      </c>
      <c r="G182" s="139" t="str">
        <f t="shared" si="8"/>
        <v/>
      </c>
      <c r="H182" s="32" t="e">
        <f>IF(#REF!="","2",IF(#REF!="yes","2","1"))</f>
        <v>#REF!</v>
      </c>
    </row>
    <row r="183" spans="1:10" ht="15" customHeight="1" x14ac:dyDescent="0.25">
      <c r="A183" s="204"/>
      <c r="B183" s="365"/>
      <c r="C183" s="366"/>
      <c r="D183" s="488"/>
      <c r="E183" s="202"/>
      <c r="F183" s="181" t="str">
        <f>IF(ISBLANK(D183),"",IF(ISBLANK(D183),"",VLOOKUP(D183,'B4 RATES'!$A$1:$E$202,4,FALSE)))</f>
        <v/>
      </c>
      <c r="G183" s="139" t="str">
        <f t="shared" si="8"/>
        <v/>
      </c>
      <c r="H183" s="32" t="e">
        <f>IF(#REF!="","2",IF(#REF!="yes","2","1"))</f>
        <v>#REF!</v>
      </c>
    </row>
    <row r="184" spans="1:10" ht="15" customHeight="1" x14ac:dyDescent="0.25">
      <c r="A184" s="204"/>
      <c r="B184" s="365"/>
      <c r="C184" s="366"/>
      <c r="D184" s="488"/>
      <c r="E184" s="202"/>
      <c r="F184" s="181" t="str">
        <f>IF(ISBLANK(D184),"",IF(ISBLANK(D184),"",VLOOKUP(D184,'B4 RATES'!$A$1:$E$202,4,FALSE)))</f>
        <v/>
      </c>
      <c r="G184" s="139" t="str">
        <f t="shared" si="8"/>
        <v/>
      </c>
      <c r="H184" s="32" t="e">
        <f>IF(#REF!="","2",IF(#REF!="yes","2","1"))</f>
        <v>#REF!</v>
      </c>
    </row>
    <row r="185" spans="1:10" ht="15" customHeight="1" thickBot="1" x14ac:dyDescent="0.3">
      <c r="A185" s="487"/>
      <c r="B185" s="397"/>
      <c r="C185" s="398"/>
      <c r="D185" s="488"/>
      <c r="E185" s="202"/>
      <c r="F185" s="181" t="str">
        <f>IF(ISBLANK(D185),"",IF(ISBLANK(D185),"",VLOOKUP(D185,'B4 RATES'!$A$1:$E$202,4,FALSE)))</f>
        <v/>
      </c>
      <c r="G185" s="139" t="str">
        <f t="shared" si="8"/>
        <v/>
      </c>
      <c r="H185" s="32" t="e">
        <f>IF(#REF!="","2",IF(#REF!="yes","2","1"))</f>
        <v>#REF!</v>
      </c>
    </row>
    <row r="186" spans="1:10" ht="37.5" customHeight="1" thickBot="1" x14ac:dyDescent="0.35">
      <c r="A186" s="248" t="s">
        <v>2</v>
      </c>
      <c r="B186" s="249"/>
      <c r="C186" s="249"/>
      <c r="D186" s="249"/>
      <c r="E186" s="249"/>
      <c r="F186" s="249"/>
      <c r="G186" s="115">
        <f>SUM(G158:G185)</f>
        <v>0</v>
      </c>
      <c r="H186" s="32" t="e">
        <f>IF(#REF!="","2",IF(#REF!="yes","2","1"))</f>
        <v>#REF!</v>
      </c>
    </row>
    <row r="187" spans="1:10" ht="15" customHeight="1" x14ac:dyDescent="0.25">
      <c r="A187" s="4"/>
      <c r="B187" s="4"/>
      <c r="C187" s="5"/>
      <c r="D187" s="4"/>
      <c r="E187" s="4"/>
      <c r="F187" s="33"/>
      <c r="G187" s="33"/>
      <c r="H187" s="32" t="e">
        <f>IF(#REF!="","2",IF(#REF!="yes","2","1"))</f>
        <v>#REF!</v>
      </c>
    </row>
    <row r="188" spans="1:10" ht="50.1" customHeight="1" x14ac:dyDescent="0.25">
      <c r="A188" s="371" t="s">
        <v>312</v>
      </c>
      <c r="B188" s="372"/>
      <c r="C188" s="372"/>
      <c r="D188" s="372"/>
      <c r="E188" s="372"/>
      <c r="F188" s="372"/>
      <c r="G188" s="373"/>
      <c r="H188" s="32" t="e">
        <f>IF(#REF!="","2",IF(#REF!="yes","2","1"))</f>
        <v>#REF!</v>
      </c>
    </row>
    <row r="189" spans="1:10" ht="50.1" customHeight="1" x14ac:dyDescent="0.25">
      <c r="A189" s="105" t="s">
        <v>46</v>
      </c>
      <c r="B189" s="377" t="s">
        <v>48</v>
      </c>
      <c r="C189" s="377"/>
      <c r="D189" s="81" t="s">
        <v>49</v>
      </c>
      <c r="E189" s="81" t="s">
        <v>50</v>
      </c>
      <c r="F189" s="81" t="s">
        <v>271</v>
      </c>
      <c r="G189" s="106" t="s">
        <v>51</v>
      </c>
      <c r="H189" s="32" t="e">
        <f>IF(#REF!="","2",IF(#REF!="yes","2","1"))</f>
        <v>#REF!</v>
      </c>
    </row>
    <row r="190" spans="1:10" ht="15" customHeight="1" x14ac:dyDescent="0.25">
      <c r="A190" s="204"/>
      <c r="B190" s="365"/>
      <c r="C190" s="366"/>
      <c r="D190" s="202"/>
      <c r="E190" s="202"/>
      <c r="F190" s="183" t="str">
        <f>IF(ISBLANK(D190),"",IF(ISBLANK(D190),"",VLOOKUP(D190,'B4 RATES'!$A$1:$E$202,5,FALSE)))</f>
        <v/>
      </c>
      <c r="G190" s="139" t="str">
        <f>IF(B190="","",IF(A190="","",IF(D190="","",IF(E190="","",A190*E190*F190))))</f>
        <v/>
      </c>
      <c r="H190" s="32" t="e">
        <f>IF(#REF!="","2",IF(#REF!="yes","2","1"))</f>
        <v>#REF!</v>
      </c>
    </row>
    <row r="191" spans="1:10" ht="15" customHeight="1" x14ac:dyDescent="0.25">
      <c r="A191" s="205"/>
      <c r="B191" s="365"/>
      <c r="C191" s="366"/>
      <c r="D191" s="202"/>
      <c r="E191" s="202"/>
      <c r="F191" s="183" t="str">
        <f>IF(ISBLANK(D191),"",IF(ISBLANK(D191),"",VLOOKUP(D191,'B4 RATES'!$A$1:$E$202,5,FALSE)))</f>
        <v/>
      </c>
      <c r="G191" s="139" t="str">
        <f t="shared" ref="G191:G217" si="9">IF(B191="","",IF(A191="","",IF(D191="","",IF(E191="","",A191*E191*F191))))</f>
        <v/>
      </c>
      <c r="H191" s="32" t="e">
        <f>IF(#REF!="","2",IF(#REF!="yes","2","1"))</f>
        <v>#REF!</v>
      </c>
    </row>
    <row r="192" spans="1:10" ht="15" customHeight="1" x14ac:dyDescent="0.25">
      <c r="A192" s="204"/>
      <c r="B192" s="365"/>
      <c r="C192" s="366"/>
      <c r="D192" s="202"/>
      <c r="E192" s="202"/>
      <c r="F192" s="183" t="str">
        <f>IF(ISBLANK(D192),"",IF(ISBLANK(D192),"",VLOOKUP(D192,'B4 RATES'!$A$1:$E$202,5,FALSE)))</f>
        <v/>
      </c>
      <c r="G192" s="139" t="str">
        <f t="shared" si="9"/>
        <v/>
      </c>
      <c r="H192" s="32" t="e">
        <f>IF(#REF!="","2",IF(#REF!="yes","2","1"))</f>
        <v>#REF!</v>
      </c>
    </row>
    <row r="193" spans="1:8" ht="15" customHeight="1" x14ac:dyDescent="0.25">
      <c r="A193" s="204"/>
      <c r="B193" s="365"/>
      <c r="C193" s="366"/>
      <c r="D193" s="202"/>
      <c r="E193" s="202"/>
      <c r="F193" s="183" t="str">
        <f>IF(ISBLANK(D193),"",IF(ISBLANK(D193),"",VLOOKUP(D193,'B4 RATES'!$A$1:$E$202,5,FALSE)))</f>
        <v/>
      </c>
      <c r="G193" s="139" t="str">
        <f t="shared" si="9"/>
        <v/>
      </c>
      <c r="H193" s="32" t="e">
        <f>IF(#REF!="","2",IF(#REF!="yes","2","1"))</f>
        <v>#REF!</v>
      </c>
    </row>
    <row r="194" spans="1:8" ht="15" customHeight="1" x14ac:dyDescent="0.25">
      <c r="A194" s="204"/>
      <c r="B194" s="365"/>
      <c r="C194" s="366"/>
      <c r="D194" s="202"/>
      <c r="E194" s="202"/>
      <c r="F194" s="183" t="str">
        <f>IF(ISBLANK(D194),"",IF(ISBLANK(D194),"",VLOOKUP(D194,'B4 RATES'!$A$1:$E$202,5,FALSE)))</f>
        <v/>
      </c>
      <c r="G194" s="139" t="str">
        <f t="shared" si="9"/>
        <v/>
      </c>
      <c r="H194" s="32" t="e">
        <f>IF(#REF!="","2",IF(#REF!="yes","2","1"))</f>
        <v>#REF!</v>
      </c>
    </row>
    <row r="195" spans="1:8" ht="15" customHeight="1" x14ac:dyDescent="0.25">
      <c r="A195" s="204"/>
      <c r="B195" s="365"/>
      <c r="C195" s="366"/>
      <c r="D195" s="202"/>
      <c r="E195" s="202"/>
      <c r="F195" s="183" t="str">
        <f>IF(ISBLANK(D195),"",IF(ISBLANK(D195),"",VLOOKUP(D195,'B4 RATES'!$A$1:$E$202,5,FALSE)))</f>
        <v/>
      </c>
      <c r="G195" s="139" t="str">
        <f t="shared" si="9"/>
        <v/>
      </c>
      <c r="H195" s="32" t="e">
        <f>IF(#REF!="","2",IF(#REF!="yes","2","1"))</f>
        <v>#REF!</v>
      </c>
    </row>
    <row r="196" spans="1:8" ht="15" customHeight="1" x14ac:dyDescent="0.25">
      <c r="A196" s="204"/>
      <c r="B196" s="365"/>
      <c r="C196" s="366"/>
      <c r="D196" s="202"/>
      <c r="E196" s="202"/>
      <c r="F196" s="183" t="str">
        <f>IF(ISBLANK(D196),"",IF(ISBLANK(D196),"",VLOOKUP(D196,'B4 RATES'!$A$1:$E$202,5,FALSE)))</f>
        <v/>
      </c>
      <c r="G196" s="139" t="str">
        <f t="shared" si="9"/>
        <v/>
      </c>
      <c r="H196" s="32" t="e">
        <f>IF(#REF!="","2",IF(#REF!="yes","2","1"))</f>
        <v>#REF!</v>
      </c>
    </row>
    <row r="197" spans="1:8" ht="15" customHeight="1" x14ac:dyDescent="0.25">
      <c r="A197" s="204"/>
      <c r="B197" s="365"/>
      <c r="C197" s="366"/>
      <c r="D197" s="202"/>
      <c r="E197" s="202"/>
      <c r="F197" s="183" t="str">
        <f>IF(ISBLANK(D197),"",IF(ISBLANK(D197),"",VLOOKUP(D197,'B4 RATES'!$A$1:$E$202,5,FALSE)))</f>
        <v/>
      </c>
      <c r="G197" s="139" t="str">
        <f t="shared" si="9"/>
        <v/>
      </c>
      <c r="H197" s="32" t="e">
        <f>IF(#REF!="","2",IF(#REF!="yes","2","1"))</f>
        <v>#REF!</v>
      </c>
    </row>
    <row r="198" spans="1:8" ht="15" customHeight="1" x14ac:dyDescent="0.25">
      <c r="A198" s="204"/>
      <c r="B198" s="365"/>
      <c r="C198" s="366"/>
      <c r="D198" s="202"/>
      <c r="E198" s="202"/>
      <c r="F198" s="183" t="str">
        <f>IF(ISBLANK(D198),"",IF(ISBLANK(D198),"",VLOOKUP(D198,'B4 RATES'!$A$1:$E$202,5,FALSE)))</f>
        <v/>
      </c>
      <c r="G198" s="139" t="str">
        <f t="shared" si="9"/>
        <v/>
      </c>
      <c r="H198" s="32" t="e">
        <f>IF(#REF!="","2",IF(#REF!="yes","2","1"))</f>
        <v>#REF!</v>
      </c>
    </row>
    <row r="199" spans="1:8" ht="15" customHeight="1" x14ac:dyDescent="0.25">
      <c r="A199" s="204"/>
      <c r="B199" s="365"/>
      <c r="C199" s="366"/>
      <c r="D199" s="202"/>
      <c r="E199" s="202"/>
      <c r="F199" s="183" t="str">
        <f>IF(ISBLANK(D199),"",IF(ISBLANK(D199),"",VLOOKUP(D199,'B4 RATES'!$A$1:$E$202,5,FALSE)))</f>
        <v/>
      </c>
      <c r="G199" s="139" t="str">
        <f t="shared" si="9"/>
        <v/>
      </c>
      <c r="H199" s="32" t="e">
        <f>IF(#REF!="","2",IF(#REF!="yes","2","1"))</f>
        <v>#REF!</v>
      </c>
    </row>
    <row r="200" spans="1:8" ht="15" customHeight="1" x14ac:dyDescent="0.25">
      <c r="A200" s="204"/>
      <c r="B200" s="365"/>
      <c r="C200" s="366"/>
      <c r="D200" s="202"/>
      <c r="E200" s="202"/>
      <c r="F200" s="183" t="str">
        <f>IF(ISBLANK(D200),"",IF(ISBLANK(D200),"",VLOOKUP(D200,'B4 RATES'!$A$1:$E$202,5,FALSE)))</f>
        <v/>
      </c>
      <c r="G200" s="139" t="str">
        <f t="shared" si="9"/>
        <v/>
      </c>
      <c r="H200" s="32" t="e">
        <f>IF(#REF!="","2",IF(#REF!="yes","2","1"))</f>
        <v>#REF!</v>
      </c>
    </row>
    <row r="201" spans="1:8" ht="15" customHeight="1" x14ac:dyDescent="0.25">
      <c r="A201" s="204"/>
      <c r="B201" s="365"/>
      <c r="C201" s="366"/>
      <c r="D201" s="202"/>
      <c r="E201" s="202"/>
      <c r="F201" s="183" t="str">
        <f>IF(ISBLANK(D201),"",IF(ISBLANK(D201),"",VLOOKUP(D201,'B4 RATES'!$A$1:$E$202,5,FALSE)))</f>
        <v/>
      </c>
      <c r="G201" s="139" t="str">
        <f t="shared" si="9"/>
        <v/>
      </c>
      <c r="H201" s="32" t="e">
        <f>IF(#REF!="","2",IF(#REF!="yes","2","1"))</f>
        <v>#REF!</v>
      </c>
    </row>
    <row r="202" spans="1:8" ht="15" customHeight="1" x14ac:dyDescent="0.25">
      <c r="A202" s="204"/>
      <c r="B202" s="365"/>
      <c r="C202" s="366"/>
      <c r="D202" s="202"/>
      <c r="E202" s="202"/>
      <c r="F202" s="183" t="str">
        <f>IF(ISBLANK(D202),"",IF(ISBLANK(D202),"",VLOOKUP(D202,'B4 RATES'!$A$1:$E$202,5,FALSE)))</f>
        <v/>
      </c>
      <c r="G202" s="139" t="str">
        <f t="shared" si="9"/>
        <v/>
      </c>
      <c r="H202" s="32" t="e">
        <f>IF(#REF!="","2",IF(#REF!="yes","2","1"))</f>
        <v>#REF!</v>
      </c>
    </row>
    <row r="203" spans="1:8" ht="15" customHeight="1" x14ac:dyDescent="0.25">
      <c r="A203" s="204"/>
      <c r="B203" s="365"/>
      <c r="C203" s="366"/>
      <c r="D203" s="202"/>
      <c r="E203" s="202"/>
      <c r="F203" s="183" t="str">
        <f>IF(ISBLANK(D203),"",IF(ISBLANK(D203),"",VLOOKUP(D203,'B4 RATES'!$A$1:$E$202,5,FALSE)))</f>
        <v/>
      </c>
      <c r="G203" s="139" t="str">
        <f t="shared" si="9"/>
        <v/>
      </c>
      <c r="H203" s="32" t="e">
        <f>IF(#REF!="","2",IF(#REF!="yes","2","1"))</f>
        <v>#REF!</v>
      </c>
    </row>
    <row r="204" spans="1:8" ht="15" customHeight="1" x14ac:dyDescent="0.25">
      <c r="A204" s="204"/>
      <c r="B204" s="365"/>
      <c r="C204" s="366"/>
      <c r="D204" s="202"/>
      <c r="E204" s="202"/>
      <c r="F204" s="183" t="str">
        <f>IF(ISBLANK(D204),"",IF(ISBLANK(D204),"",VLOOKUP(D204,'B4 RATES'!$A$1:$E$202,5,FALSE)))</f>
        <v/>
      </c>
      <c r="G204" s="139" t="str">
        <f t="shared" si="9"/>
        <v/>
      </c>
      <c r="H204" s="32" t="e">
        <f>IF(#REF!="","2",IF(#REF!="yes","2","1"))</f>
        <v>#REF!</v>
      </c>
    </row>
    <row r="205" spans="1:8" ht="15" customHeight="1" x14ac:dyDescent="0.25">
      <c r="A205" s="204"/>
      <c r="B205" s="365"/>
      <c r="C205" s="366"/>
      <c r="D205" s="202"/>
      <c r="E205" s="202"/>
      <c r="F205" s="183" t="str">
        <f>IF(ISBLANK(D205),"",IF(ISBLANK(D205),"",VLOOKUP(D205,'B4 RATES'!$A$1:$E$202,5,FALSE)))</f>
        <v/>
      </c>
      <c r="G205" s="139" t="str">
        <f t="shared" si="9"/>
        <v/>
      </c>
      <c r="H205" s="32" t="e">
        <f>IF(#REF!="","2",IF(#REF!="yes","2","1"))</f>
        <v>#REF!</v>
      </c>
    </row>
    <row r="206" spans="1:8" ht="15" customHeight="1" x14ac:dyDescent="0.25">
      <c r="A206" s="204"/>
      <c r="B206" s="365"/>
      <c r="C206" s="366"/>
      <c r="D206" s="202"/>
      <c r="E206" s="202"/>
      <c r="F206" s="183" t="str">
        <f>IF(ISBLANK(D206),"",IF(ISBLANK(D206),"",VLOOKUP(D206,'B4 RATES'!$A$1:$E$202,5,FALSE)))</f>
        <v/>
      </c>
      <c r="G206" s="139" t="str">
        <f t="shared" si="9"/>
        <v/>
      </c>
      <c r="H206" s="32" t="e">
        <f>IF(#REF!="","2",IF(#REF!="yes","2","1"))</f>
        <v>#REF!</v>
      </c>
    </row>
    <row r="207" spans="1:8" ht="15" customHeight="1" x14ac:dyDescent="0.25">
      <c r="A207" s="204"/>
      <c r="B207" s="365"/>
      <c r="C207" s="366"/>
      <c r="D207" s="202"/>
      <c r="E207" s="202"/>
      <c r="F207" s="183" t="str">
        <f>IF(ISBLANK(D207),"",IF(ISBLANK(D207),"",VLOOKUP(D207,'B4 RATES'!$A$1:$E$202,5,FALSE)))</f>
        <v/>
      </c>
      <c r="G207" s="139" t="str">
        <f t="shared" si="9"/>
        <v/>
      </c>
      <c r="H207" s="32" t="e">
        <f>IF(#REF!="","2",IF(#REF!="yes","2","1"))</f>
        <v>#REF!</v>
      </c>
    </row>
    <row r="208" spans="1:8" ht="15" customHeight="1" x14ac:dyDescent="0.25">
      <c r="A208" s="204"/>
      <c r="B208" s="365"/>
      <c r="C208" s="366"/>
      <c r="D208" s="202"/>
      <c r="E208" s="202"/>
      <c r="F208" s="183" t="str">
        <f>IF(ISBLANK(D208),"",IF(ISBLANK(D208),"",VLOOKUP(D208,'B4 RATES'!$A$1:$E$202,5,FALSE)))</f>
        <v/>
      </c>
      <c r="G208" s="139" t="str">
        <f t="shared" si="9"/>
        <v/>
      </c>
      <c r="H208" s="32" t="e">
        <f>IF(#REF!="","2",IF(#REF!="yes","2","1"))</f>
        <v>#REF!</v>
      </c>
    </row>
    <row r="209" spans="1:13" ht="15" customHeight="1" x14ac:dyDescent="0.25">
      <c r="A209" s="204"/>
      <c r="B209" s="365"/>
      <c r="C209" s="366"/>
      <c r="D209" s="202"/>
      <c r="E209" s="202"/>
      <c r="F209" s="183" t="str">
        <f>IF(ISBLANK(D209),"",IF(ISBLANK(D209),"",VLOOKUP(D209,'B4 RATES'!$A$1:$E$202,5,FALSE)))</f>
        <v/>
      </c>
      <c r="G209" s="139" t="str">
        <f t="shared" si="9"/>
        <v/>
      </c>
      <c r="H209" s="32" t="e">
        <f>IF(#REF!="","2",IF(#REF!="yes","2","1"))</f>
        <v>#REF!</v>
      </c>
    </row>
    <row r="210" spans="1:13" ht="15" customHeight="1" x14ac:dyDescent="0.25">
      <c r="A210" s="204"/>
      <c r="B210" s="365"/>
      <c r="C210" s="366"/>
      <c r="D210" s="202"/>
      <c r="E210" s="202"/>
      <c r="F210" s="183" t="str">
        <f>IF(ISBLANK(D210),"",IF(ISBLANK(D210),"",VLOOKUP(D210,'B4 RATES'!$A$1:$E$202,5,FALSE)))</f>
        <v/>
      </c>
      <c r="G210" s="139" t="str">
        <f t="shared" si="9"/>
        <v/>
      </c>
      <c r="H210" s="32" t="e">
        <f>IF(#REF!="","2",IF(#REF!="yes","2","1"))</f>
        <v>#REF!</v>
      </c>
    </row>
    <row r="211" spans="1:13" ht="15" customHeight="1" x14ac:dyDescent="0.25">
      <c r="A211" s="204"/>
      <c r="B211" s="365"/>
      <c r="C211" s="366"/>
      <c r="D211" s="202"/>
      <c r="E211" s="202"/>
      <c r="F211" s="183" t="str">
        <f>IF(ISBLANK(D211),"",IF(ISBLANK(D211),"",VLOOKUP(D211,'B4 RATES'!$A$1:$E$202,5,FALSE)))</f>
        <v/>
      </c>
      <c r="G211" s="139" t="str">
        <f t="shared" si="9"/>
        <v/>
      </c>
      <c r="H211" s="32" t="e">
        <f>IF(#REF!="","2",IF(#REF!="yes","2","1"))</f>
        <v>#REF!</v>
      </c>
    </row>
    <row r="212" spans="1:13" ht="15" customHeight="1" x14ac:dyDescent="0.25">
      <c r="A212" s="204"/>
      <c r="B212" s="365"/>
      <c r="C212" s="366"/>
      <c r="D212" s="202"/>
      <c r="E212" s="202"/>
      <c r="F212" s="183" t="str">
        <f>IF(ISBLANK(D212),"",IF(ISBLANK(D212),"",VLOOKUP(D212,'B4 RATES'!$A$1:$E$202,5,FALSE)))</f>
        <v/>
      </c>
      <c r="G212" s="139" t="str">
        <f t="shared" si="9"/>
        <v/>
      </c>
      <c r="H212" s="32" t="e">
        <f>IF(#REF!="","2",IF(#REF!="yes","2","1"))</f>
        <v>#REF!</v>
      </c>
    </row>
    <row r="213" spans="1:13" ht="15" customHeight="1" x14ac:dyDescent="0.25">
      <c r="A213" s="204"/>
      <c r="B213" s="365"/>
      <c r="C213" s="366"/>
      <c r="D213" s="202"/>
      <c r="E213" s="202"/>
      <c r="F213" s="183" t="str">
        <f>IF(ISBLANK(D213),"",IF(ISBLANK(D213),"",VLOOKUP(D213,'B4 RATES'!$A$1:$E$202,5,FALSE)))</f>
        <v/>
      </c>
      <c r="G213" s="139" t="str">
        <f t="shared" si="9"/>
        <v/>
      </c>
      <c r="H213" s="32" t="e">
        <f>IF(#REF!="","2",IF(#REF!="yes","2","1"))</f>
        <v>#REF!</v>
      </c>
    </row>
    <row r="214" spans="1:13" ht="15" customHeight="1" x14ac:dyDescent="0.25">
      <c r="A214" s="204"/>
      <c r="B214" s="365"/>
      <c r="C214" s="366"/>
      <c r="D214" s="202"/>
      <c r="E214" s="202"/>
      <c r="F214" s="183" t="str">
        <f>IF(ISBLANK(D214),"",IF(ISBLANK(D214),"",VLOOKUP(D214,'B4 RATES'!$A$1:$E$202,5,FALSE)))</f>
        <v/>
      </c>
      <c r="G214" s="139" t="str">
        <f t="shared" si="9"/>
        <v/>
      </c>
      <c r="H214" s="32" t="e">
        <f>IF(#REF!="","2",IF(#REF!="yes","2","1"))</f>
        <v>#REF!</v>
      </c>
    </row>
    <row r="215" spans="1:13" ht="15" customHeight="1" x14ac:dyDescent="0.25">
      <c r="A215" s="204"/>
      <c r="B215" s="365"/>
      <c r="C215" s="366"/>
      <c r="D215" s="202"/>
      <c r="E215" s="202"/>
      <c r="F215" s="183" t="str">
        <f>IF(ISBLANK(D215),"",IF(ISBLANK(D215),"",VLOOKUP(D215,'B4 RATES'!$A$1:$E$202,5,FALSE)))</f>
        <v/>
      </c>
      <c r="G215" s="139" t="str">
        <f t="shared" si="9"/>
        <v/>
      </c>
      <c r="H215" s="32" t="e">
        <f>IF(#REF!="","2",IF(#REF!="yes","2","1"))</f>
        <v>#REF!</v>
      </c>
    </row>
    <row r="216" spans="1:13" ht="15" customHeight="1" x14ac:dyDescent="0.25">
      <c r="A216" s="204"/>
      <c r="B216" s="365"/>
      <c r="C216" s="366"/>
      <c r="D216" s="202"/>
      <c r="E216" s="202"/>
      <c r="F216" s="183" t="str">
        <f>IF(ISBLANK(D216),"",IF(ISBLANK(D216),"",VLOOKUP(D216,'B4 RATES'!$A$1:$E$202,5,FALSE)))</f>
        <v/>
      </c>
      <c r="G216" s="139" t="str">
        <f t="shared" si="9"/>
        <v/>
      </c>
      <c r="H216" s="32" t="e">
        <f>IF(#REF!="","2",IF(#REF!="yes","2","1"))</f>
        <v>#REF!</v>
      </c>
    </row>
    <row r="217" spans="1:13" ht="15" customHeight="1" thickBot="1" x14ac:dyDescent="0.3">
      <c r="A217" s="487"/>
      <c r="B217" s="397"/>
      <c r="C217" s="398"/>
      <c r="D217" s="202"/>
      <c r="E217" s="202"/>
      <c r="F217" s="183" t="str">
        <f>IF(ISBLANK(D217),"",IF(ISBLANK(D217),"",VLOOKUP(D217,'B4 RATES'!$A$1:$E$202,5,FALSE)))</f>
        <v/>
      </c>
      <c r="G217" s="139" t="str">
        <f t="shared" si="9"/>
        <v/>
      </c>
      <c r="H217" s="32" t="e">
        <f>IF(#REF!="","2",IF(#REF!="yes","2","1"))</f>
        <v>#REF!</v>
      </c>
    </row>
    <row r="218" spans="1:13" ht="39.75" customHeight="1" thickBot="1" x14ac:dyDescent="0.35">
      <c r="A218" s="248" t="s">
        <v>2</v>
      </c>
      <c r="B218" s="249"/>
      <c r="C218" s="249"/>
      <c r="D218" s="249"/>
      <c r="E218" s="249"/>
      <c r="F218" s="249"/>
      <c r="G218" s="115">
        <f>SUM(G190:G217)</f>
        <v>0</v>
      </c>
      <c r="H218" s="32" t="e">
        <f>IF(#REF!="","2",IF(#REF!="yes","2","1"))</f>
        <v>#REF!</v>
      </c>
    </row>
    <row r="219" spans="1:13" ht="15" customHeight="1" x14ac:dyDescent="0.25">
      <c r="A219" s="33"/>
      <c r="B219" s="33"/>
      <c r="C219" s="34"/>
      <c r="D219" s="33"/>
      <c r="E219" s="33"/>
      <c r="F219" s="33"/>
      <c r="G219" s="33"/>
      <c r="H219" s="32" t="e">
        <f>IF(#REF!="","2",IF(#REF!="yes","2","1"))</f>
        <v>#REF!</v>
      </c>
    </row>
    <row r="220" spans="1:13" ht="50.1" customHeight="1" x14ac:dyDescent="0.25">
      <c r="A220" s="371" t="s">
        <v>273</v>
      </c>
      <c r="B220" s="372"/>
      <c r="C220" s="372"/>
      <c r="D220" s="372"/>
      <c r="E220" s="372"/>
      <c r="F220" s="372"/>
      <c r="G220" s="373"/>
      <c r="H220" s="32" t="e">
        <f>IF(#REF!="","2",IF(#REF!="yes","2","1"))</f>
        <v>#REF!</v>
      </c>
      <c r="M220" s="236">
        <v>1100</v>
      </c>
    </row>
    <row r="221" spans="1:13" ht="50.1" customHeight="1" x14ac:dyDescent="0.25">
      <c r="A221" s="390" t="s">
        <v>228</v>
      </c>
      <c r="B221" s="385"/>
      <c r="C221" s="385"/>
      <c r="D221" s="385"/>
      <c r="E221" s="385"/>
      <c r="F221" s="391"/>
      <c r="G221" s="65" t="s">
        <v>0</v>
      </c>
      <c r="H221" s="32" t="e">
        <f>IF(#REF!="","2",IF(#REF!="yes","2","1"))</f>
        <v>#REF!</v>
      </c>
    </row>
    <row r="222" spans="1:13" ht="15" customHeight="1" x14ac:dyDescent="0.25">
      <c r="A222" s="375"/>
      <c r="B222" s="375"/>
      <c r="C222" s="375"/>
      <c r="D222" s="375"/>
      <c r="E222" s="375"/>
      <c r="F222" s="376"/>
      <c r="G222" s="138"/>
      <c r="H222" s="32" t="e">
        <f>IF(#REF!="","2",IF(#REF!="yes","2","1"))</f>
        <v>#REF!</v>
      </c>
    </row>
    <row r="223" spans="1:13" ht="15" customHeight="1" x14ac:dyDescent="0.25">
      <c r="A223" s="375"/>
      <c r="B223" s="375"/>
      <c r="C223" s="375"/>
      <c r="D223" s="375"/>
      <c r="E223" s="375"/>
      <c r="F223" s="376"/>
      <c r="G223" s="138"/>
      <c r="H223" s="32" t="e">
        <f>IF(#REF!="","2",IF(#REF!="yes","2","1"))</f>
        <v>#REF!</v>
      </c>
    </row>
    <row r="224" spans="1:13" ht="15" customHeight="1" x14ac:dyDescent="0.25">
      <c r="A224" s="375"/>
      <c r="B224" s="375"/>
      <c r="C224" s="375"/>
      <c r="D224" s="375"/>
      <c r="E224" s="375"/>
      <c r="F224" s="376"/>
      <c r="G224" s="138"/>
      <c r="H224" s="32" t="e">
        <f>IF(#REF!="","2",IF(#REF!="yes","2","1"))</f>
        <v>#REF!</v>
      </c>
    </row>
    <row r="225" spans="1:8" ht="15" customHeight="1" x14ac:dyDescent="0.25">
      <c r="A225" s="375"/>
      <c r="B225" s="375"/>
      <c r="C225" s="375"/>
      <c r="D225" s="375"/>
      <c r="E225" s="375"/>
      <c r="F225" s="376"/>
      <c r="G225" s="138"/>
      <c r="H225" s="32" t="e">
        <f>IF(#REF!="","2",IF(#REF!="yes","2","1"))</f>
        <v>#REF!</v>
      </c>
    </row>
    <row r="226" spans="1:8" ht="15" customHeight="1" x14ac:dyDescent="0.25">
      <c r="A226" s="375"/>
      <c r="B226" s="375"/>
      <c r="C226" s="375"/>
      <c r="D226" s="375"/>
      <c r="E226" s="375"/>
      <c r="F226" s="376"/>
      <c r="G226" s="138"/>
      <c r="H226" s="32" t="e">
        <f>IF(#REF!="","2",IF(#REF!="yes","2","1"))</f>
        <v>#REF!</v>
      </c>
    </row>
    <row r="227" spans="1:8" ht="15" customHeight="1" x14ac:dyDescent="0.25">
      <c r="A227" s="375"/>
      <c r="B227" s="375"/>
      <c r="C227" s="375"/>
      <c r="D227" s="375"/>
      <c r="E227" s="375"/>
      <c r="F227" s="376"/>
      <c r="G227" s="138"/>
      <c r="H227" s="32" t="e">
        <f>IF(#REF!="","2",IF(#REF!="yes","2","1"))</f>
        <v>#REF!</v>
      </c>
    </row>
    <row r="228" spans="1:8" ht="15" customHeight="1" x14ac:dyDescent="0.25">
      <c r="A228" s="375"/>
      <c r="B228" s="375"/>
      <c r="C228" s="375"/>
      <c r="D228" s="375"/>
      <c r="E228" s="375"/>
      <c r="F228" s="376"/>
      <c r="G228" s="138"/>
      <c r="H228" s="32" t="e">
        <f>IF(#REF!="","2",IF(#REF!="yes","2","1"))</f>
        <v>#REF!</v>
      </c>
    </row>
    <row r="229" spans="1:8" ht="15" customHeight="1" x14ac:dyDescent="0.25">
      <c r="A229" s="375"/>
      <c r="B229" s="375"/>
      <c r="C229" s="375"/>
      <c r="D229" s="375"/>
      <c r="E229" s="375"/>
      <c r="F229" s="376"/>
      <c r="G229" s="138"/>
      <c r="H229" s="32" t="e">
        <f>IF(#REF!="","2",IF(#REF!="yes","2","1"))</f>
        <v>#REF!</v>
      </c>
    </row>
    <row r="230" spans="1:8" ht="15" customHeight="1" x14ac:dyDescent="0.25">
      <c r="A230" s="375"/>
      <c r="B230" s="375"/>
      <c r="C230" s="375"/>
      <c r="D230" s="375"/>
      <c r="E230" s="375"/>
      <c r="F230" s="376"/>
      <c r="G230" s="138"/>
      <c r="H230" s="32" t="e">
        <f>IF(#REF!="","2",IF(#REF!="yes","2","1"))</f>
        <v>#REF!</v>
      </c>
    </row>
    <row r="231" spans="1:8" ht="15" customHeight="1" x14ac:dyDescent="0.25">
      <c r="A231" s="375"/>
      <c r="B231" s="375"/>
      <c r="C231" s="375"/>
      <c r="D231" s="375"/>
      <c r="E231" s="375"/>
      <c r="F231" s="376"/>
      <c r="G231" s="138"/>
      <c r="H231" s="32" t="e">
        <f>IF(#REF!="","2",IF(#REF!="yes","2","1"))</f>
        <v>#REF!</v>
      </c>
    </row>
    <row r="232" spans="1:8" ht="15" customHeight="1" x14ac:dyDescent="0.25">
      <c r="A232" s="375"/>
      <c r="B232" s="375"/>
      <c r="C232" s="375"/>
      <c r="D232" s="375"/>
      <c r="E232" s="375"/>
      <c r="F232" s="376"/>
      <c r="G232" s="138"/>
      <c r="H232" s="32" t="e">
        <f>IF(#REF!="","2",IF(#REF!="yes","2","1"))</f>
        <v>#REF!</v>
      </c>
    </row>
    <row r="233" spans="1:8" ht="15" customHeight="1" x14ac:dyDescent="0.25">
      <c r="A233" s="375"/>
      <c r="B233" s="375"/>
      <c r="C233" s="375"/>
      <c r="D233" s="375"/>
      <c r="E233" s="375"/>
      <c r="F233" s="376"/>
      <c r="G233" s="138"/>
      <c r="H233" s="32" t="e">
        <f>IF(#REF!="","2",IF(#REF!="yes","2","1"))</f>
        <v>#REF!</v>
      </c>
    </row>
    <row r="234" spans="1:8" ht="15" customHeight="1" x14ac:dyDescent="0.25">
      <c r="A234" s="375"/>
      <c r="B234" s="375"/>
      <c r="C234" s="375"/>
      <c r="D234" s="375"/>
      <c r="E234" s="375"/>
      <c r="F234" s="376"/>
      <c r="G234" s="138"/>
      <c r="H234" s="32" t="e">
        <f>IF(#REF!="","2",IF(#REF!="yes","2","1"))</f>
        <v>#REF!</v>
      </c>
    </row>
    <row r="235" spans="1:8" ht="15" customHeight="1" thickBot="1" x14ac:dyDescent="0.3">
      <c r="A235" s="388"/>
      <c r="B235" s="388"/>
      <c r="C235" s="388"/>
      <c r="D235" s="388"/>
      <c r="E235" s="388"/>
      <c r="F235" s="389"/>
      <c r="G235" s="138"/>
      <c r="H235" s="32" t="e">
        <f>IF(#REF!="","2",IF(#REF!="yes","2","1"))</f>
        <v>#REF!</v>
      </c>
    </row>
    <row r="236" spans="1:8" ht="50.1" customHeight="1" thickBot="1" x14ac:dyDescent="0.35">
      <c r="A236" s="248" t="s">
        <v>2</v>
      </c>
      <c r="B236" s="249"/>
      <c r="C236" s="249"/>
      <c r="D236" s="249"/>
      <c r="E236" s="249"/>
      <c r="F236" s="249"/>
      <c r="G236" s="115">
        <f>SUM(G222:G235)</f>
        <v>0</v>
      </c>
      <c r="H236" s="32" t="e">
        <f>IF(#REF!="","2",IF(#REF!="yes","2","1"))</f>
        <v>#REF!</v>
      </c>
    </row>
    <row r="237" spans="1:8" ht="15" customHeight="1" x14ac:dyDescent="0.25">
      <c r="A237" s="4"/>
      <c r="B237" s="4"/>
      <c r="C237" s="5"/>
      <c r="D237" s="4"/>
      <c r="E237" s="4"/>
      <c r="F237" s="4"/>
      <c r="G237" s="4"/>
      <c r="H237" s="32" t="e">
        <f>IF(#REF!="","2",IF(#REF!="yes","2","1"))</f>
        <v>#REF!</v>
      </c>
    </row>
    <row r="238" spans="1:8" ht="50.1" customHeight="1" x14ac:dyDescent="0.25">
      <c r="A238" s="371" t="s">
        <v>274</v>
      </c>
      <c r="B238" s="372"/>
      <c r="C238" s="372"/>
      <c r="D238" s="372"/>
      <c r="E238" s="372"/>
      <c r="F238" s="372"/>
      <c r="G238" s="373"/>
      <c r="H238" s="32" t="e">
        <f>IF(#REF!="","2",IF(#REF!="yes","2","1"))</f>
        <v>#REF!</v>
      </c>
    </row>
    <row r="239" spans="1:8" ht="50.1" customHeight="1" x14ac:dyDescent="0.25">
      <c r="A239" s="390" t="s">
        <v>52</v>
      </c>
      <c r="B239" s="385"/>
      <c r="C239" s="385"/>
      <c r="D239" s="385"/>
      <c r="E239" s="385"/>
      <c r="F239" s="391"/>
      <c r="G239" s="65" t="s">
        <v>0</v>
      </c>
      <c r="H239" s="32" t="e">
        <f>IF(#REF!="","2",IF(#REF!="yes","2","1"))</f>
        <v>#REF!</v>
      </c>
    </row>
    <row r="240" spans="1:8" ht="15" customHeight="1" x14ac:dyDescent="0.25">
      <c r="A240" s="374"/>
      <c r="B240" s="375"/>
      <c r="C240" s="375"/>
      <c r="D240" s="375"/>
      <c r="E240" s="375"/>
      <c r="F240" s="376"/>
      <c r="G240" s="138"/>
      <c r="H240" s="32" t="e">
        <f>IF(#REF!="","2",IF(#REF!="yes","2","1"))</f>
        <v>#REF!</v>
      </c>
    </row>
    <row r="241" spans="1:8" ht="15" customHeight="1" x14ac:dyDescent="0.25">
      <c r="A241" s="374"/>
      <c r="B241" s="375"/>
      <c r="C241" s="375"/>
      <c r="D241" s="375"/>
      <c r="E241" s="375"/>
      <c r="F241" s="376"/>
      <c r="G241" s="138"/>
      <c r="H241" s="32" t="e">
        <f>IF(#REF!="","2",IF(#REF!="yes","2","1"))</f>
        <v>#REF!</v>
      </c>
    </row>
    <row r="242" spans="1:8" ht="15" customHeight="1" x14ac:dyDescent="0.25">
      <c r="A242" s="374"/>
      <c r="B242" s="375"/>
      <c r="C242" s="375"/>
      <c r="D242" s="375"/>
      <c r="E242" s="375"/>
      <c r="F242" s="376"/>
      <c r="G242" s="138"/>
      <c r="H242" s="32" t="e">
        <f>IF(#REF!="","2",IF(#REF!="yes","2","1"))</f>
        <v>#REF!</v>
      </c>
    </row>
    <row r="243" spans="1:8" ht="15" customHeight="1" x14ac:dyDescent="0.25">
      <c r="A243" s="374"/>
      <c r="B243" s="375"/>
      <c r="C243" s="375"/>
      <c r="D243" s="375"/>
      <c r="E243" s="375"/>
      <c r="F243" s="376"/>
      <c r="G243" s="138"/>
      <c r="H243" s="32" t="e">
        <f>IF(#REF!="","2",IF(#REF!="yes","2","1"))</f>
        <v>#REF!</v>
      </c>
    </row>
    <row r="244" spans="1:8" ht="15" customHeight="1" x14ac:dyDescent="0.25">
      <c r="A244" s="374"/>
      <c r="B244" s="375"/>
      <c r="C244" s="375"/>
      <c r="D244" s="375"/>
      <c r="E244" s="375"/>
      <c r="F244" s="376"/>
      <c r="G244" s="138"/>
      <c r="H244" s="32" t="e">
        <f>IF(#REF!="","2",IF(#REF!="yes","2","1"))</f>
        <v>#REF!</v>
      </c>
    </row>
    <row r="245" spans="1:8" ht="15" customHeight="1" x14ac:dyDescent="0.25">
      <c r="A245" s="374"/>
      <c r="B245" s="375"/>
      <c r="C245" s="375"/>
      <c r="D245" s="375"/>
      <c r="E245" s="375"/>
      <c r="F245" s="376"/>
      <c r="G245" s="138"/>
      <c r="H245" s="32" t="e">
        <f>IF(#REF!="","2",IF(#REF!="yes","2","1"))</f>
        <v>#REF!</v>
      </c>
    </row>
    <row r="246" spans="1:8" ht="15" customHeight="1" x14ac:dyDescent="0.25">
      <c r="A246" s="374"/>
      <c r="B246" s="375"/>
      <c r="C246" s="375"/>
      <c r="D246" s="375"/>
      <c r="E246" s="375"/>
      <c r="F246" s="376"/>
      <c r="G246" s="138"/>
      <c r="H246" s="32" t="e">
        <f>IF(#REF!="","2",IF(#REF!="yes","2","1"))</f>
        <v>#REF!</v>
      </c>
    </row>
    <row r="247" spans="1:8" ht="15" customHeight="1" x14ac:dyDescent="0.25">
      <c r="A247" s="374"/>
      <c r="B247" s="375"/>
      <c r="C247" s="375"/>
      <c r="D247" s="375"/>
      <c r="E247" s="375"/>
      <c r="F247" s="376"/>
      <c r="G247" s="138"/>
      <c r="H247" s="32" t="e">
        <f>IF(#REF!="","2",IF(#REF!="yes","2","1"))</f>
        <v>#REF!</v>
      </c>
    </row>
    <row r="248" spans="1:8" ht="15" customHeight="1" x14ac:dyDescent="0.25">
      <c r="A248" s="374"/>
      <c r="B248" s="375"/>
      <c r="C248" s="375"/>
      <c r="D248" s="375"/>
      <c r="E248" s="375"/>
      <c r="F248" s="376"/>
      <c r="G248" s="138"/>
      <c r="H248" s="32" t="e">
        <f>IF(#REF!="","2",IF(#REF!="yes","2","1"))</f>
        <v>#REF!</v>
      </c>
    </row>
    <row r="249" spans="1:8" ht="15" customHeight="1" x14ac:dyDescent="0.25">
      <c r="A249" s="374"/>
      <c r="B249" s="375"/>
      <c r="C249" s="375"/>
      <c r="D249" s="375"/>
      <c r="E249" s="375"/>
      <c r="F249" s="376"/>
      <c r="G249" s="138"/>
      <c r="H249" s="32" t="e">
        <f>IF(#REF!="","2",IF(#REF!="yes","2","1"))</f>
        <v>#REF!</v>
      </c>
    </row>
    <row r="250" spans="1:8" ht="15" customHeight="1" x14ac:dyDescent="0.25">
      <c r="A250" s="374"/>
      <c r="B250" s="375"/>
      <c r="C250" s="375"/>
      <c r="D250" s="375"/>
      <c r="E250" s="375"/>
      <c r="F250" s="376"/>
      <c r="G250" s="138"/>
      <c r="H250" s="32" t="e">
        <f>IF(#REF!="","2",IF(#REF!="yes","2","1"))</f>
        <v>#REF!</v>
      </c>
    </row>
    <row r="251" spans="1:8" ht="15" customHeight="1" x14ac:dyDescent="0.25">
      <c r="A251" s="374"/>
      <c r="B251" s="375"/>
      <c r="C251" s="375"/>
      <c r="D251" s="375"/>
      <c r="E251" s="375"/>
      <c r="F251" s="376"/>
      <c r="G251" s="138"/>
      <c r="H251" s="32" t="e">
        <f>IF(#REF!="","2",IF(#REF!="yes","2","1"))</f>
        <v>#REF!</v>
      </c>
    </row>
    <row r="252" spans="1:8" ht="15" customHeight="1" x14ac:dyDescent="0.25">
      <c r="A252" s="374"/>
      <c r="B252" s="375"/>
      <c r="C252" s="375"/>
      <c r="D252" s="375"/>
      <c r="E252" s="375"/>
      <c r="F252" s="376"/>
      <c r="G252" s="138"/>
      <c r="H252" s="32" t="e">
        <f>IF(#REF!="","2",IF(#REF!="yes","2","1"))</f>
        <v>#REF!</v>
      </c>
    </row>
    <row r="253" spans="1:8" ht="15" customHeight="1" thickBot="1" x14ac:dyDescent="0.3">
      <c r="A253" s="392"/>
      <c r="B253" s="388"/>
      <c r="C253" s="388"/>
      <c r="D253" s="388"/>
      <c r="E253" s="388"/>
      <c r="F253" s="389"/>
      <c r="G253" s="138"/>
      <c r="H253" s="32" t="e">
        <f>IF(#REF!="","2",IF(#REF!="yes","2","1"))</f>
        <v>#REF!</v>
      </c>
    </row>
    <row r="254" spans="1:8" ht="50.1" customHeight="1" thickBot="1" x14ac:dyDescent="0.35">
      <c r="A254" s="248" t="s">
        <v>2</v>
      </c>
      <c r="B254" s="249"/>
      <c r="C254" s="249"/>
      <c r="D254" s="249"/>
      <c r="E254" s="249"/>
      <c r="F254" s="249"/>
      <c r="G254" s="145">
        <f>SUM(G240:G253)</f>
        <v>0</v>
      </c>
      <c r="H254" s="32" t="e">
        <f>IF(#REF!="","2",IF(#REF!="yes","2","1"))</f>
        <v>#REF!</v>
      </c>
    </row>
    <row r="255" spans="1:8" ht="15" customHeight="1" thickBot="1" x14ac:dyDescent="0.3">
      <c r="A255" s="4"/>
      <c r="B255" s="4"/>
      <c r="C255" s="5"/>
      <c r="D255" s="4"/>
      <c r="E255" s="4"/>
      <c r="F255" s="4"/>
      <c r="G255" s="4"/>
      <c r="H255" s="32" t="e">
        <f>IF(#REF!="","2",IF(#REF!="yes","2","1"))</f>
        <v>#REF!</v>
      </c>
    </row>
    <row r="256" spans="1:8" ht="50.1" customHeight="1" thickBot="1" x14ac:dyDescent="0.35">
      <c r="A256" s="248" t="s">
        <v>212</v>
      </c>
      <c r="B256" s="249"/>
      <c r="C256" s="249"/>
      <c r="D256" s="249"/>
      <c r="E256" s="249"/>
      <c r="F256" s="249"/>
      <c r="G256" s="145">
        <f>G154+G186+G218+G236+G254</f>
        <v>0</v>
      </c>
      <c r="H256" s="32" t="e">
        <f>IF(#REF!="","2",IF(#REF!="yes","2","1"))</f>
        <v>#REF!</v>
      </c>
    </row>
    <row r="257" spans="1:8" ht="50.1" customHeight="1" thickBot="1" x14ac:dyDescent="0.4">
      <c r="A257" s="367" t="s">
        <v>276</v>
      </c>
      <c r="B257" s="368"/>
      <c r="C257" s="368"/>
      <c r="D257" s="368"/>
      <c r="E257" s="368"/>
      <c r="F257" s="368"/>
      <c r="G257" s="148">
        <f>MIN(J174:J175)</f>
        <v>0</v>
      </c>
      <c r="H257" s="32" t="e">
        <f>IF(#REF!="","2",IF(#REF!="yes","2","1"))</f>
        <v>#REF!</v>
      </c>
    </row>
    <row r="258" spans="1:8" ht="15" customHeight="1" thickBot="1" x14ac:dyDescent="0.3">
      <c r="A258" s="33"/>
      <c r="B258" s="33"/>
      <c r="C258" s="34"/>
      <c r="D258" s="33"/>
      <c r="E258" s="33"/>
      <c r="F258" s="33"/>
      <c r="G258" s="33"/>
      <c r="H258" s="32" t="e">
        <f>IF(#REF!="","2",IF(#REF!="yes","2","1"))</f>
        <v>#REF!</v>
      </c>
    </row>
    <row r="259" spans="1:8" ht="145.5" customHeight="1" x14ac:dyDescent="0.25">
      <c r="A259" s="378" t="s">
        <v>325</v>
      </c>
      <c r="B259" s="379"/>
      <c r="C259" s="379"/>
      <c r="D259" s="379"/>
      <c r="E259" s="379"/>
      <c r="F259" s="379"/>
      <c r="G259" s="380"/>
      <c r="H259" s="32" t="e">
        <f>IF(#REF!="","2",IF(#REF!="yes","2","1"))</f>
        <v>#REF!</v>
      </c>
    </row>
    <row r="260" spans="1:8" ht="50.1" customHeight="1" x14ac:dyDescent="0.25">
      <c r="A260" s="371" t="s">
        <v>310</v>
      </c>
      <c r="B260" s="372"/>
      <c r="C260" s="372"/>
      <c r="D260" s="372"/>
      <c r="E260" s="372"/>
      <c r="F260" s="372"/>
      <c r="G260" s="373"/>
      <c r="H260" s="32" t="e">
        <f>IF(#REF!="","2",IF(#REF!="yes","2","1"))</f>
        <v>#REF!</v>
      </c>
    </row>
    <row r="261" spans="1:8" ht="57.75" customHeight="1" x14ac:dyDescent="0.25">
      <c r="A261" s="394" t="s">
        <v>321</v>
      </c>
      <c r="B261" s="395"/>
      <c r="C261" s="395"/>
      <c r="D261" s="395"/>
      <c r="E261" s="395"/>
      <c r="F261" s="396"/>
      <c r="G261" s="135" t="s">
        <v>0</v>
      </c>
      <c r="H261" s="32" t="e">
        <f>IF(#REF!="","2",IF(#REF!="yes","2","1"))</f>
        <v>#REF!</v>
      </c>
    </row>
    <row r="262" spans="1:8" ht="113.25" customHeight="1" x14ac:dyDescent="0.25">
      <c r="A262" s="135" t="s">
        <v>252</v>
      </c>
      <c r="B262" s="135" t="s">
        <v>47</v>
      </c>
      <c r="C262" s="135" t="str">
        <f>C116</f>
        <v>From home/departure 
City and Country</v>
      </c>
      <c r="D262" s="135" t="str">
        <f>D116</f>
        <v xml:space="preserve"> To venue 
City and Country</v>
      </c>
      <c r="E262" s="135" t="str">
        <f>E116</f>
        <v>Distance in km per participant 
(one way)</v>
      </c>
      <c r="F262" s="135" t="str">
        <f>F116</f>
        <v>Total distance in km 
(all participants one way)</v>
      </c>
      <c r="G262" s="135" t="s">
        <v>51</v>
      </c>
      <c r="H262" s="32" t="e">
        <f>IF(#REF!="","2",IF(#REF!="yes","2","1"))</f>
        <v>#REF!</v>
      </c>
    </row>
    <row r="263" spans="1:8" ht="15" customHeight="1" x14ac:dyDescent="0.25">
      <c r="A263" s="498"/>
      <c r="B263" s="164"/>
      <c r="C263" s="165"/>
      <c r="D263" s="166"/>
      <c r="E263" s="173"/>
      <c r="F263" s="174" t="str">
        <f>IF(ISBLANK(A263),"",A263*E263)</f>
        <v/>
      </c>
      <c r="G263" s="139" t="str">
        <f>IFERROR(IF(OR(ISBLANK(F263),F263/A263&lt;10),0,IF(F263/A263&lt;100,20,IF(AND(F263/A263&lt;500,F263/A263&gt;99),180,IF(AND(F263/A263&lt;2000,F263/A263&gt;499),275,IF(AND(F263/A263&lt;3000,F263/A263&gt;1999),360,IF(AND(F263/A263&lt;4000,F263/A263&gt;2999),530,IF(AND(F263/A263&lt;8000,F263/A263&gt;3999),820,1500)))))))*(A263),"")</f>
        <v/>
      </c>
      <c r="H263" s="32" t="e">
        <f>IF(#REF!="","2",IF(#REF!="yes","2","1"))</f>
        <v>#REF!</v>
      </c>
    </row>
    <row r="264" spans="1:8" ht="15" customHeight="1" x14ac:dyDescent="0.25">
      <c r="A264" s="498"/>
      <c r="B264" s="164"/>
      <c r="C264" s="165"/>
      <c r="D264" s="166"/>
      <c r="E264" s="173"/>
      <c r="F264" s="174" t="str">
        <f t="shared" ref="F264:F266" si="10">IF(ISBLANK(A264),"",A264*E264)</f>
        <v/>
      </c>
      <c r="G264" s="139" t="str">
        <f t="shared" ref="G264:G266" si="11">IFERROR(IF(OR(ISBLANK(F264),F264/A264&lt;10),0,IF(F264/A264&lt;100,20,IF(AND(F264/A264&lt;500,F264/A264&gt;99),180,IF(AND(F264/A264&lt;2000,F264/A264&gt;499),275,IF(AND(F264/A264&lt;3000,F264/A264&gt;1999),360,IF(AND(F264/A264&lt;4000,F264/A264&gt;2999),530,IF(AND(F264/A264&lt;8000,F264/A264&gt;3999),820,1500)))))))*(A264),"")</f>
        <v/>
      </c>
      <c r="H264" s="32" t="e">
        <f>IF(#REF!="","2",IF(#REF!="yes","2","1"))</f>
        <v>#REF!</v>
      </c>
    </row>
    <row r="265" spans="1:8" ht="15" customHeight="1" x14ac:dyDescent="0.25">
      <c r="A265" s="498"/>
      <c r="B265" s="164"/>
      <c r="C265" s="165"/>
      <c r="D265" s="166"/>
      <c r="E265" s="173"/>
      <c r="F265" s="174" t="str">
        <f t="shared" si="10"/>
        <v/>
      </c>
      <c r="G265" s="139" t="str">
        <f t="shared" si="11"/>
        <v/>
      </c>
      <c r="H265" s="32" t="e">
        <f>IF(#REF!="","2",IF(#REF!="yes","2","1"))</f>
        <v>#REF!</v>
      </c>
    </row>
    <row r="266" spans="1:8" ht="15" customHeight="1" x14ac:dyDescent="0.25">
      <c r="A266" s="498"/>
      <c r="B266" s="164"/>
      <c r="C266" s="165"/>
      <c r="D266" s="166"/>
      <c r="E266" s="173"/>
      <c r="F266" s="174" t="str">
        <f t="shared" si="10"/>
        <v/>
      </c>
      <c r="G266" s="139" t="str">
        <f t="shared" si="11"/>
        <v/>
      </c>
      <c r="H266" s="32" t="e">
        <f>IF(#REF!="","2",IF(#REF!="yes","2","1"))</f>
        <v>#REF!</v>
      </c>
    </row>
    <row r="267" spans="1:8" ht="15" customHeight="1" x14ac:dyDescent="0.25">
      <c r="A267" s="498"/>
      <c r="B267" s="164"/>
      <c r="C267" s="165"/>
      <c r="D267" s="166"/>
      <c r="E267" s="173"/>
      <c r="F267" s="174" t="str">
        <f t="shared" ref="F267:F294" si="12">IF(ISBLANK(A267),"",A267*E267)</f>
        <v/>
      </c>
      <c r="G267" s="139" t="str">
        <f>IFERROR(IF(OR(ISBLANK(F267),F267/A267&lt;10),0,IF(F267/A267&lt;100,20,IF(AND(F267/A267&lt;500,F267/A267&gt;99),180,IF(AND(F267/A267&lt;2000,F267/A267&gt;499),275,IF(AND(F267/A267&lt;3000,F267/A267&gt;1999),360,IF(AND(F267/A267&lt;4000,F267/A267&gt;2999),530,IF(AND(F267/A267&lt;8000,F267/A267&gt;3999),820,1500)))))))*(A267),"")</f>
        <v/>
      </c>
      <c r="H267" s="32" t="e">
        <f>IF(#REF!="","2",IF(#REF!="yes","2","1"))</f>
        <v>#REF!</v>
      </c>
    </row>
    <row r="268" spans="1:8" ht="15" customHeight="1" x14ac:dyDescent="0.25">
      <c r="A268" s="498"/>
      <c r="B268" s="164"/>
      <c r="C268" s="165"/>
      <c r="D268" s="166"/>
      <c r="E268" s="173"/>
      <c r="F268" s="174" t="str">
        <f t="shared" si="12"/>
        <v/>
      </c>
      <c r="G268" s="139" t="str">
        <f t="shared" ref="G268:G327" si="13">IFERROR(IF(OR(ISBLANK(F268),F268/A268&lt;10),0,IF(F268/A268&lt;100,20,IF(AND(F268/A268&lt;500,F268/A268&gt;99),180,IF(AND(F268/A268&lt;2000,F268/A268&gt;499),275,IF(AND(F268/A268&lt;3000,F268/A268&gt;1999),360,IF(AND(F268/A268&lt;4000,F268/A268&gt;2999),530,IF(AND(F268/A268&lt;8000,F268/A268&gt;3999),820,1500)))))))*(A268),"")</f>
        <v/>
      </c>
      <c r="H268" s="32" t="e">
        <f>IF(#REF!="","2",IF(#REF!="yes","2","1"))</f>
        <v>#REF!</v>
      </c>
    </row>
    <row r="269" spans="1:8" ht="15" customHeight="1" x14ac:dyDescent="0.25">
      <c r="A269" s="498"/>
      <c r="B269" s="164"/>
      <c r="C269" s="165"/>
      <c r="D269" s="166"/>
      <c r="E269" s="173"/>
      <c r="F269" s="174" t="str">
        <f t="shared" si="12"/>
        <v/>
      </c>
      <c r="G269" s="139" t="str">
        <f t="shared" si="13"/>
        <v/>
      </c>
      <c r="H269" s="32" t="e">
        <f>IF(#REF!="","2",IF(#REF!="yes","2","1"))</f>
        <v>#REF!</v>
      </c>
    </row>
    <row r="270" spans="1:8" ht="15" customHeight="1" x14ac:dyDescent="0.25">
      <c r="A270" s="498"/>
      <c r="B270" s="164"/>
      <c r="C270" s="165"/>
      <c r="D270" s="166"/>
      <c r="E270" s="173"/>
      <c r="F270" s="174" t="str">
        <f t="shared" si="12"/>
        <v/>
      </c>
      <c r="G270" s="139" t="str">
        <f t="shared" si="13"/>
        <v/>
      </c>
      <c r="H270" s="32" t="e">
        <f>IF(#REF!="","2",IF(#REF!="yes","2","1"))</f>
        <v>#REF!</v>
      </c>
    </row>
    <row r="271" spans="1:8" ht="15" customHeight="1" x14ac:dyDescent="0.25">
      <c r="A271" s="498"/>
      <c r="B271" s="164"/>
      <c r="C271" s="165"/>
      <c r="D271" s="166"/>
      <c r="E271" s="173"/>
      <c r="F271" s="174" t="str">
        <f t="shared" si="12"/>
        <v/>
      </c>
      <c r="G271" s="139" t="str">
        <f t="shared" si="13"/>
        <v/>
      </c>
      <c r="H271" s="32" t="e">
        <f>IF(#REF!="","2",IF(#REF!="yes","2","1"))</f>
        <v>#REF!</v>
      </c>
    </row>
    <row r="272" spans="1:8" ht="15" customHeight="1" x14ac:dyDescent="0.25">
      <c r="A272" s="498"/>
      <c r="B272" s="164"/>
      <c r="C272" s="165"/>
      <c r="D272" s="166"/>
      <c r="E272" s="173"/>
      <c r="F272" s="174" t="str">
        <f t="shared" si="12"/>
        <v/>
      </c>
      <c r="G272" s="139" t="str">
        <f t="shared" si="13"/>
        <v/>
      </c>
      <c r="H272" s="32" t="e">
        <f>IF(#REF!="","2",IF(#REF!="yes","2","1"))</f>
        <v>#REF!</v>
      </c>
    </row>
    <row r="273" spans="1:37" ht="15" customHeight="1" x14ac:dyDescent="0.25">
      <c r="A273" s="498"/>
      <c r="B273" s="164"/>
      <c r="C273" s="165"/>
      <c r="D273" s="166"/>
      <c r="E273" s="173"/>
      <c r="F273" s="174" t="str">
        <f t="shared" si="12"/>
        <v/>
      </c>
      <c r="G273" s="139" t="str">
        <f t="shared" si="13"/>
        <v/>
      </c>
      <c r="H273" s="32" t="e">
        <f>IF(#REF!="","2",IF(#REF!="yes","2","1"))</f>
        <v>#REF!</v>
      </c>
    </row>
    <row r="274" spans="1:37" ht="15" customHeight="1" x14ac:dyDescent="0.25">
      <c r="A274" s="498"/>
      <c r="B274" s="164"/>
      <c r="C274" s="165"/>
      <c r="D274" s="166"/>
      <c r="E274" s="173"/>
      <c r="F274" s="174" t="str">
        <f t="shared" si="12"/>
        <v/>
      </c>
      <c r="G274" s="139" t="str">
        <f t="shared" si="13"/>
        <v/>
      </c>
      <c r="H274" s="32" t="e">
        <f>IF(#REF!="","2",IF(#REF!="yes","2","1"))</f>
        <v>#REF!</v>
      </c>
    </row>
    <row r="275" spans="1:37" ht="15" customHeight="1" x14ac:dyDescent="0.25">
      <c r="A275" s="498"/>
      <c r="B275" s="164"/>
      <c r="C275" s="165"/>
      <c r="D275" s="166"/>
      <c r="E275" s="173"/>
      <c r="F275" s="174" t="str">
        <f t="shared" si="12"/>
        <v/>
      </c>
      <c r="G275" s="139" t="str">
        <f t="shared" si="13"/>
        <v/>
      </c>
      <c r="H275" s="32" t="e">
        <f>IF(#REF!="","2",IF(#REF!="yes","2","1"))</f>
        <v>#REF!</v>
      </c>
    </row>
    <row r="276" spans="1:37" ht="15" customHeight="1" x14ac:dyDescent="0.25">
      <c r="A276" s="498"/>
      <c r="B276" s="164"/>
      <c r="C276" s="165"/>
      <c r="D276" s="166"/>
      <c r="E276" s="173"/>
      <c r="F276" s="174" t="str">
        <f t="shared" si="12"/>
        <v/>
      </c>
      <c r="G276" s="139" t="str">
        <f t="shared" si="13"/>
        <v/>
      </c>
      <c r="H276" s="32" t="e">
        <f>IF(#REF!="","2",IF(#REF!="yes","2","1"))</f>
        <v>#REF!</v>
      </c>
    </row>
    <row r="277" spans="1:37" ht="15" customHeight="1" x14ac:dyDescent="0.25">
      <c r="A277" s="498"/>
      <c r="B277" s="164"/>
      <c r="C277" s="165"/>
      <c r="D277" s="166"/>
      <c r="E277" s="173"/>
      <c r="F277" s="174" t="str">
        <f t="shared" si="12"/>
        <v/>
      </c>
      <c r="G277" s="139" t="str">
        <f t="shared" si="13"/>
        <v/>
      </c>
      <c r="H277" s="32" t="e">
        <f>IF(#REF!="","2",IF(#REF!="yes","2","1"))</f>
        <v>#REF!</v>
      </c>
    </row>
    <row r="278" spans="1:37" ht="15" customHeight="1" x14ac:dyDescent="0.25">
      <c r="A278" s="498"/>
      <c r="B278" s="164"/>
      <c r="C278" s="165"/>
      <c r="D278" s="166"/>
      <c r="E278" s="173"/>
      <c r="F278" s="174" t="str">
        <f t="shared" si="12"/>
        <v/>
      </c>
      <c r="G278" s="139" t="str">
        <f t="shared" si="13"/>
        <v/>
      </c>
      <c r="H278" s="32" t="e">
        <f>IF(#REF!="","2",IF(#REF!="yes","2","1"))</f>
        <v>#REF!</v>
      </c>
      <c r="AK278" s="35"/>
    </row>
    <row r="279" spans="1:37" ht="15" customHeight="1" x14ac:dyDescent="0.25">
      <c r="A279" s="498"/>
      <c r="B279" s="164"/>
      <c r="C279" s="165"/>
      <c r="D279" s="166"/>
      <c r="E279" s="173"/>
      <c r="F279" s="174" t="str">
        <f t="shared" si="12"/>
        <v/>
      </c>
      <c r="G279" s="139" t="str">
        <f t="shared" si="13"/>
        <v/>
      </c>
      <c r="H279" s="32" t="e">
        <f>IF(#REF!="","2",IF(#REF!="yes","2","1"))</f>
        <v>#REF!</v>
      </c>
    </row>
    <row r="280" spans="1:37" ht="15" customHeight="1" x14ac:dyDescent="0.25">
      <c r="A280" s="498"/>
      <c r="B280" s="164"/>
      <c r="C280" s="165"/>
      <c r="D280" s="166"/>
      <c r="E280" s="173"/>
      <c r="F280" s="174" t="str">
        <f t="shared" si="12"/>
        <v/>
      </c>
      <c r="G280" s="139" t="str">
        <f t="shared" si="13"/>
        <v/>
      </c>
      <c r="H280" s="32" t="e">
        <f>IF(#REF!="","2",IF(#REF!="yes","2","1"))</f>
        <v>#REF!</v>
      </c>
    </row>
    <row r="281" spans="1:37" ht="15" customHeight="1" x14ac:dyDescent="0.25">
      <c r="A281" s="498"/>
      <c r="B281" s="164"/>
      <c r="C281" s="165"/>
      <c r="D281" s="166"/>
      <c r="E281" s="173"/>
      <c r="F281" s="174" t="str">
        <f t="shared" si="12"/>
        <v/>
      </c>
      <c r="G281" s="139" t="str">
        <f t="shared" si="13"/>
        <v/>
      </c>
      <c r="H281" s="32" t="e">
        <f>IF(#REF!="","2",IF(#REF!="yes","2","1"))</f>
        <v>#REF!</v>
      </c>
    </row>
    <row r="282" spans="1:37" ht="15" customHeight="1" x14ac:dyDescent="0.25">
      <c r="A282" s="498"/>
      <c r="B282" s="164"/>
      <c r="C282" s="165"/>
      <c r="D282" s="166"/>
      <c r="E282" s="173"/>
      <c r="F282" s="174" t="str">
        <f t="shared" si="12"/>
        <v/>
      </c>
      <c r="G282" s="139" t="str">
        <f t="shared" si="13"/>
        <v/>
      </c>
      <c r="H282" s="32" t="e">
        <f>IF(#REF!="","2",IF(#REF!="yes","2","1"))</f>
        <v>#REF!</v>
      </c>
    </row>
    <row r="283" spans="1:37" ht="15" customHeight="1" x14ac:dyDescent="0.25">
      <c r="A283" s="498"/>
      <c r="B283" s="164"/>
      <c r="C283" s="165"/>
      <c r="D283" s="166"/>
      <c r="E283" s="173"/>
      <c r="F283" s="174" t="str">
        <f t="shared" si="12"/>
        <v/>
      </c>
      <c r="G283" s="139" t="str">
        <f t="shared" si="13"/>
        <v/>
      </c>
      <c r="H283" s="32" t="e">
        <f>IF(#REF!="","2",IF(#REF!="yes","2","1"))</f>
        <v>#REF!</v>
      </c>
    </row>
    <row r="284" spans="1:37" ht="15" customHeight="1" x14ac:dyDescent="0.25">
      <c r="A284" s="498"/>
      <c r="B284" s="164"/>
      <c r="C284" s="165"/>
      <c r="D284" s="166"/>
      <c r="E284" s="173"/>
      <c r="F284" s="174" t="str">
        <f t="shared" si="12"/>
        <v/>
      </c>
      <c r="G284" s="139" t="str">
        <f t="shared" si="13"/>
        <v/>
      </c>
      <c r="H284" s="32" t="e">
        <f>IF(#REF!="","2",IF(#REF!="yes","2","1"))</f>
        <v>#REF!</v>
      </c>
    </row>
    <row r="285" spans="1:37" ht="15" customHeight="1" x14ac:dyDescent="0.25">
      <c r="A285" s="498"/>
      <c r="B285" s="164"/>
      <c r="C285" s="165"/>
      <c r="D285" s="166"/>
      <c r="E285" s="173"/>
      <c r="F285" s="174" t="str">
        <f t="shared" si="12"/>
        <v/>
      </c>
      <c r="G285" s="139" t="str">
        <f t="shared" si="13"/>
        <v/>
      </c>
      <c r="H285" s="32" t="e">
        <f>IF(#REF!="","2",IF(#REF!="yes","2","1"))</f>
        <v>#REF!</v>
      </c>
    </row>
    <row r="286" spans="1:37" ht="15" customHeight="1" x14ac:dyDescent="0.25">
      <c r="A286" s="498"/>
      <c r="B286" s="164"/>
      <c r="C286" s="165"/>
      <c r="D286" s="166"/>
      <c r="E286" s="173"/>
      <c r="F286" s="174" t="str">
        <f t="shared" si="12"/>
        <v/>
      </c>
      <c r="G286" s="139" t="str">
        <f t="shared" si="13"/>
        <v/>
      </c>
      <c r="H286" s="32" t="e">
        <f>IF(#REF!="","2",IF(#REF!="yes","2","1"))</f>
        <v>#REF!</v>
      </c>
    </row>
    <row r="287" spans="1:37" ht="15" customHeight="1" x14ac:dyDescent="0.25">
      <c r="A287" s="498"/>
      <c r="B287" s="164"/>
      <c r="C287" s="165"/>
      <c r="D287" s="166"/>
      <c r="E287" s="173"/>
      <c r="F287" s="174" t="str">
        <f t="shared" si="12"/>
        <v/>
      </c>
      <c r="G287" s="139" t="str">
        <f t="shared" si="13"/>
        <v/>
      </c>
      <c r="H287" s="32" t="e">
        <f>IF(#REF!="","2",IF(#REF!="yes","2","1"))</f>
        <v>#REF!</v>
      </c>
      <c r="J287" s="38">
        <f>G403</f>
        <v>0</v>
      </c>
    </row>
    <row r="288" spans="1:37" ht="15" customHeight="1" x14ac:dyDescent="0.25">
      <c r="A288" s="498"/>
      <c r="B288" s="164"/>
      <c r="C288" s="165"/>
      <c r="D288" s="166"/>
      <c r="E288" s="173"/>
      <c r="F288" s="174" t="str">
        <f t="shared" si="12"/>
        <v/>
      </c>
      <c r="G288" s="139" t="str">
        <f t="shared" si="13"/>
        <v/>
      </c>
      <c r="H288" s="32" t="e">
        <f>IF(#REF!="","2",IF(#REF!="yes","2","1"))</f>
        <v>#REF!</v>
      </c>
      <c r="J288" s="25">
        <v>150000</v>
      </c>
    </row>
    <row r="289" spans="1:8" ht="15" customHeight="1" x14ac:dyDescent="0.25">
      <c r="A289" s="498"/>
      <c r="B289" s="164"/>
      <c r="C289" s="165"/>
      <c r="D289" s="166"/>
      <c r="E289" s="173"/>
      <c r="F289" s="174" t="str">
        <f t="shared" si="12"/>
        <v/>
      </c>
      <c r="G289" s="139" t="str">
        <f t="shared" si="13"/>
        <v/>
      </c>
      <c r="H289" s="32" t="e">
        <f>IF(#REF!="","2",IF(#REF!="yes","2","1"))</f>
        <v>#REF!</v>
      </c>
    </row>
    <row r="290" spans="1:8" ht="15" customHeight="1" x14ac:dyDescent="0.25">
      <c r="A290" s="498"/>
      <c r="B290" s="164"/>
      <c r="C290" s="165"/>
      <c r="D290" s="166"/>
      <c r="E290" s="173"/>
      <c r="F290" s="174" t="str">
        <f t="shared" si="12"/>
        <v/>
      </c>
      <c r="G290" s="139" t="str">
        <f t="shared" si="13"/>
        <v/>
      </c>
      <c r="H290" s="32" t="e">
        <f>IF(#REF!="","2",IF(#REF!="yes","2","1"))</f>
        <v>#REF!</v>
      </c>
    </row>
    <row r="291" spans="1:8" ht="15" customHeight="1" x14ac:dyDescent="0.25">
      <c r="A291" s="498"/>
      <c r="B291" s="164"/>
      <c r="C291" s="165"/>
      <c r="D291" s="166"/>
      <c r="E291" s="173"/>
      <c r="F291" s="174" t="str">
        <f t="shared" si="12"/>
        <v/>
      </c>
      <c r="G291" s="139" t="str">
        <f t="shared" si="13"/>
        <v/>
      </c>
      <c r="H291" s="32" t="e">
        <f>IF(#REF!="","2",IF(#REF!="yes","2","1"))</f>
        <v>#REF!</v>
      </c>
    </row>
    <row r="292" spans="1:8" ht="15" customHeight="1" x14ac:dyDescent="0.25">
      <c r="A292" s="498"/>
      <c r="B292" s="164"/>
      <c r="C292" s="165"/>
      <c r="D292" s="166"/>
      <c r="E292" s="173"/>
      <c r="F292" s="174" t="str">
        <f t="shared" si="12"/>
        <v/>
      </c>
      <c r="G292" s="139" t="str">
        <f t="shared" si="13"/>
        <v/>
      </c>
    </row>
    <row r="293" spans="1:8" ht="15" customHeight="1" x14ac:dyDescent="0.25">
      <c r="A293" s="498"/>
      <c r="B293" s="164"/>
      <c r="C293" s="165"/>
      <c r="D293" s="166"/>
      <c r="E293" s="173"/>
      <c r="F293" s="174" t="str">
        <f t="shared" si="12"/>
        <v/>
      </c>
      <c r="G293" s="139" t="str">
        <f t="shared" si="13"/>
        <v/>
      </c>
    </row>
    <row r="294" spans="1:8" ht="15" customHeight="1" x14ac:dyDescent="0.25">
      <c r="A294" s="498"/>
      <c r="B294" s="164"/>
      <c r="C294" s="165"/>
      <c r="D294" s="166"/>
      <c r="E294" s="173"/>
      <c r="F294" s="174" t="str">
        <f t="shared" si="12"/>
        <v/>
      </c>
      <c r="G294" s="139" t="str">
        <f t="shared" si="13"/>
        <v/>
      </c>
    </row>
    <row r="295" spans="1:8" ht="15" customHeight="1" x14ac:dyDescent="0.25">
      <c r="A295" s="498"/>
      <c r="B295" s="164"/>
      <c r="C295" s="165"/>
      <c r="D295" s="166"/>
      <c r="E295" s="173"/>
      <c r="F295" s="174" t="str">
        <f t="shared" ref="F295:F326" si="14">IF(ISBLANK(A295),"",A295*E295)</f>
        <v/>
      </c>
      <c r="G295" s="139" t="str">
        <f t="shared" si="13"/>
        <v/>
      </c>
    </row>
    <row r="296" spans="1:8" ht="15" customHeight="1" x14ac:dyDescent="0.25">
      <c r="A296" s="498"/>
      <c r="B296" s="164"/>
      <c r="C296" s="165"/>
      <c r="D296" s="166"/>
      <c r="E296" s="173"/>
      <c r="F296" s="174" t="str">
        <f t="shared" si="14"/>
        <v/>
      </c>
      <c r="G296" s="139" t="str">
        <f t="shared" si="13"/>
        <v/>
      </c>
    </row>
    <row r="297" spans="1:8" ht="15" customHeight="1" x14ac:dyDescent="0.25">
      <c r="A297" s="498"/>
      <c r="B297" s="164"/>
      <c r="C297" s="165"/>
      <c r="D297" s="166"/>
      <c r="E297" s="173"/>
      <c r="F297" s="174" t="str">
        <f t="shared" si="14"/>
        <v/>
      </c>
      <c r="G297" s="139" t="str">
        <f t="shared" si="13"/>
        <v/>
      </c>
    </row>
    <row r="298" spans="1:8" ht="15" customHeight="1" x14ac:dyDescent="0.25">
      <c r="A298" s="498"/>
      <c r="B298" s="164"/>
      <c r="C298" s="165"/>
      <c r="D298" s="166"/>
      <c r="E298" s="173"/>
      <c r="F298" s="174" t="str">
        <f t="shared" si="14"/>
        <v/>
      </c>
      <c r="G298" s="139" t="str">
        <f t="shared" si="13"/>
        <v/>
      </c>
    </row>
    <row r="299" spans="1:8" ht="15" customHeight="1" x14ac:dyDescent="0.25">
      <c r="A299" s="498"/>
      <c r="B299" s="164"/>
      <c r="C299" s="165"/>
      <c r="D299" s="166"/>
      <c r="E299" s="173"/>
      <c r="F299" s="174" t="str">
        <f t="shared" si="14"/>
        <v/>
      </c>
      <c r="G299" s="139" t="str">
        <f t="shared" si="13"/>
        <v/>
      </c>
    </row>
    <row r="300" spans="1:8" ht="15" customHeight="1" x14ac:dyDescent="0.25">
      <c r="A300" s="498"/>
      <c r="B300" s="164"/>
      <c r="C300" s="165"/>
      <c r="D300" s="166"/>
      <c r="E300" s="173"/>
      <c r="F300" s="174" t="str">
        <f t="shared" si="14"/>
        <v/>
      </c>
      <c r="G300" s="139" t="str">
        <f t="shared" si="13"/>
        <v/>
      </c>
    </row>
    <row r="301" spans="1:8" ht="15" customHeight="1" x14ac:dyDescent="0.25">
      <c r="A301" s="498"/>
      <c r="B301" s="164"/>
      <c r="C301" s="165"/>
      <c r="D301" s="166"/>
      <c r="E301" s="173"/>
      <c r="F301" s="174" t="str">
        <f t="shared" si="14"/>
        <v/>
      </c>
      <c r="G301" s="139" t="str">
        <f t="shared" si="13"/>
        <v/>
      </c>
    </row>
    <row r="302" spans="1:8" ht="15" customHeight="1" x14ac:dyDescent="0.25">
      <c r="A302" s="498"/>
      <c r="B302" s="164"/>
      <c r="C302" s="165"/>
      <c r="D302" s="166"/>
      <c r="E302" s="173"/>
      <c r="F302" s="174" t="str">
        <f t="shared" si="14"/>
        <v/>
      </c>
      <c r="G302" s="139" t="str">
        <f t="shared" si="13"/>
        <v/>
      </c>
    </row>
    <row r="303" spans="1:8" ht="15" customHeight="1" x14ac:dyDescent="0.25">
      <c r="A303" s="498"/>
      <c r="B303" s="164"/>
      <c r="C303" s="165"/>
      <c r="D303" s="166"/>
      <c r="E303" s="173"/>
      <c r="F303" s="174" t="str">
        <f t="shared" si="14"/>
        <v/>
      </c>
      <c r="G303" s="139" t="str">
        <f t="shared" si="13"/>
        <v/>
      </c>
    </row>
    <row r="304" spans="1:8" ht="15" customHeight="1" x14ac:dyDescent="0.25">
      <c r="A304" s="498"/>
      <c r="B304" s="164"/>
      <c r="C304" s="165"/>
      <c r="D304" s="166"/>
      <c r="E304" s="173"/>
      <c r="F304" s="174" t="str">
        <f t="shared" si="14"/>
        <v/>
      </c>
      <c r="G304" s="139" t="str">
        <f t="shared" si="13"/>
        <v/>
      </c>
    </row>
    <row r="305" spans="1:7" ht="15" customHeight="1" x14ac:dyDescent="0.25">
      <c r="A305" s="498"/>
      <c r="B305" s="164"/>
      <c r="C305" s="165"/>
      <c r="D305" s="166"/>
      <c r="E305" s="173"/>
      <c r="F305" s="174" t="str">
        <f t="shared" si="14"/>
        <v/>
      </c>
      <c r="G305" s="139" t="str">
        <f t="shared" si="13"/>
        <v/>
      </c>
    </row>
    <row r="306" spans="1:7" ht="15" customHeight="1" x14ac:dyDescent="0.25">
      <c r="A306" s="498"/>
      <c r="B306" s="164"/>
      <c r="C306" s="165"/>
      <c r="D306" s="166"/>
      <c r="E306" s="173"/>
      <c r="F306" s="174" t="str">
        <f t="shared" si="14"/>
        <v/>
      </c>
      <c r="G306" s="139" t="str">
        <f t="shared" si="13"/>
        <v/>
      </c>
    </row>
    <row r="307" spans="1:7" ht="15" customHeight="1" x14ac:dyDescent="0.25">
      <c r="A307" s="498"/>
      <c r="B307" s="164"/>
      <c r="C307" s="165"/>
      <c r="D307" s="166"/>
      <c r="E307" s="173"/>
      <c r="F307" s="174" t="str">
        <f t="shared" si="14"/>
        <v/>
      </c>
      <c r="G307" s="139" t="str">
        <f t="shared" si="13"/>
        <v/>
      </c>
    </row>
    <row r="308" spans="1:7" ht="15" customHeight="1" x14ac:dyDescent="0.25">
      <c r="A308" s="498"/>
      <c r="B308" s="164"/>
      <c r="C308" s="165"/>
      <c r="D308" s="166"/>
      <c r="E308" s="173"/>
      <c r="F308" s="174" t="str">
        <f t="shared" si="14"/>
        <v/>
      </c>
      <c r="G308" s="139" t="str">
        <f t="shared" si="13"/>
        <v/>
      </c>
    </row>
    <row r="309" spans="1:7" ht="15" customHeight="1" x14ac:dyDescent="0.25">
      <c r="A309" s="498"/>
      <c r="B309" s="164"/>
      <c r="C309" s="165"/>
      <c r="D309" s="166"/>
      <c r="E309" s="173"/>
      <c r="F309" s="174" t="str">
        <f t="shared" si="14"/>
        <v/>
      </c>
      <c r="G309" s="139" t="str">
        <f t="shared" si="13"/>
        <v/>
      </c>
    </row>
    <row r="310" spans="1:7" ht="15" customHeight="1" x14ac:dyDescent="0.25">
      <c r="A310" s="498"/>
      <c r="B310" s="164"/>
      <c r="C310" s="165"/>
      <c r="D310" s="166"/>
      <c r="E310" s="173"/>
      <c r="F310" s="174" t="str">
        <f t="shared" si="14"/>
        <v/>
      </c>
      <c r="G310" s="139" t="str">
        <f t="shared" si="13"/>
        <v/>
      </c>
    </row>
    <row r="311" spans="1:7" ht="15" customHeight="1" x14ac:dyDescent="0.25">
      <c r="A311" s="498"/>
      <c r="B311" s="164"/>
      <c r="C311" s="165"/>
      <c r="D311" s="166"/>
      <c r="E311" s="173"/>
      <c r="F311" s="174" t="str">
        <f t="shared" si="14"/>
        <v/>
      </c>
      <c r="G311" s="139" t="str">
        <f t="shared" si="13"/>
        <v/>
      </c>
    </row>
    <row r="312" spans="1:7" ht="15" customHeight="1" x14ac:dyDescent="0.25">
      <c r="A312" s="498"/>
      <c r="B312" s="164"/>
      <c r="C312" s="165"/>
      <c r="D312" s="166"/>
      <c r="E312" s="173"/>
      <c r="F312" s="174" t="str">
        <f t="shared" si="14"/>
        <v/>
      </c>
      <c r="G312" s="139" t="str">
        <f t="shared" si="13"/>
        <v/>
      </c>
    </row>
    <row r="313" spans="1:7" ht="15" customHeight="1" x14ac:dyDescent="0.25">
      <c r="A313" s="498"/>
      <c r="B313" s="164"/>
      <c r="C313" s="165"/>
      <c r="D313" s="166"/>
      <c r="E313" s="173"/>
      <c r="F313" s="174" t="str">
        <f t="shared" si="14"/>
        <v/>
      </c>
      <c r="G313" s="139" t="str">
        <f t="shared" si="13"/>
        <v/>
      </c>
    </row>
    <row r="314" spans="1:7" ht="15" customHeight="1" x14ac:dyDescent="0.25">
      <c r="A314" s="498"/>
      <c r="B314" s="164"/>
      <c r="C314" s="165"/>
      <c r="D314" s="166"/>
      <c r="E314" s="173"/>
      <c r="F314" s="174" t="str">
        <f t="shared" si="14"/>
        <v/>
      </c>
      <c r="G314" s="139" t="str">
        <f t="shared" si="13"/>
        <v/>
      </c>
    </row>
    <row r="315" spans="1:7" ht="15" customHeight="1" x14ac:dyDescent="0.25">
      <c r="A315" s="498"/>
      <c r="B315" s="164"/>
      <c r="C315" s="165"/>
      <c r="D315" s="166"/>
      <c r="E315" s="173"/>
      <c r="F315" s="174" t="str">
        <f t="shared" si="14"/>
        <v/>
      </c>
      <c r="G315" s="139" t="str">
        <f t="shared" si="13"/>
        <v/>
      </c>
    </row>
    <row r="316" spans="1:7" ht="15" customHeight="1" x14ac:dyDescent="0.25">
      <c r="A316" s="498"/>
      <c r="B316" s="164"/>
      <c r="C316" s="165"/>
      <c r="D316" s="166"/>
      <c r="E316" s="173"/>
      <c r="F316" s="174" t="str">
        <f t="shared" si="14"/>
        <v/>
      </c>
      <c r="G316" s="139" t="str">
        <f t="shared" si="13"/>
        <v/>
      </c>
    </row>
    <row r="317" spans="1:7" ht="15" customHeight="1" x14ac:dyDescent="0.25">
      <c r="A317" s="498"/>
      <c r="B317" s="164"/>
      <c r="C317" s="165"/>
      <c r="D317" s="166"/>
      <c r="E317" s="173"/>
      <c r="F317" s="174" t="str">
        <f t="shared" si="14"/>
        <v/>
      </c>
      <c r="G317" s="139" t="str">
        <f t="shared" si="13"/>
        <v/>
      </c>
    </row>
    <row r="318" spans="1:7" ht="15" customHeight="1" x14ac:dyDescent="0.25">
      <c r="A318" s="498"/>
      <c r="B318" s="164"/>
      <c r="C318" s="165"/>
      <c r="D318" s="166"/>
      <c r="E318" s="173"/>
      <c r="F318" s="174" t="str">
        <f t="shared" si="14"/>
        <v/>
      </c>
      <c r="G318" s="139" t="str">
        <f>IFERROR(IF(OR(ISBLANK(F318),F318/A318&lt;10),0,IF(F318/A318&lt;100,20,IF(AND(F318/A318&lt;500,F318/A318&gt;99),180,IF(AND(F318/A318&lt;2000,F318/A318&gt;499),275,IF(AND(F318/A318&lt;3000,F318/A318&gt;1999),360,IF(AND(F318/A318&lt;4000,F318/A318&gt;2999),530,IF(AND(F318/A318&lt;8000,F318/A318&gt;3999),820,1500)))))))*(A318),"")</f>
        <v/>
      </c>
    </row>
    <row r="319" spans="1:7" ht="15" customHeight="1" x14ac:dyDescent="0.25">
      <c r="A319" s="498"/>
      <c r="B319" s="164"/>
      <c r="C319" s="165"/>
      <c r="D319" s="166"/>
      <c r="E319" s="173"/>
      <c r="F319" s="174" t="str">
        <f t="shared" si="14"/>
        <v/>
      </c>
      <c r="G319" s="139" t="str">
        <f t="shared" si="13"/>
        <v/>
      </c>
    </row>
    <row r="320" spans="1:7" ht="15" customHeight="1" x14ac:dyDescent="0.25">
      <c r="A320" s="498"/>
      <c r="B320" s="164"/>
      <c r="C320" s="165"/>
      <c r="D320" s="166"/>
      <c r="E320" s="173"/>
      <c r="F320" s="174" t="str">
        <f t="shared" si="14"/>
        <v/>
      </c>
      <c r="G320" s="139" t="str">
        <f t="shared" si="13"/>
        <v/>
      </c>
    </row>
    <row r="321" spans="1:7" ht="15" customHeight="1" x14ac:dyDescent="0.25">
      <c r="A321" s="498"/>
      <c r="B321" s="164"/>
      <c r="C321" s="165"/>
      <c r="D321" s="166"/>
      <c r="E321" s="173"/>
      <c r="F321" s="174" t="str">
        <f t="shared" si="14"/>
        <v/>
      </c>
      <c r="G321" s="139" t="str">
        <f t="shared" si="13"/>
        <v/>
      </c>
    </row>
    <row r="322" spans="1:7" ht="15" customHeight="1" x14ac:dyDescent="0.25">
      <c r="A322" s="498"/>
      <c r="B322" s="164"/>
      <c r="C322" s="165"/>
      <c r="D322" s="166"/>
      <c r="E322" s="173"/>
      <c r="F322" s="174" t="str">
        <f t="shared" si="14"/>
        <v/>
      </c>
      <c r="G322" s="139" t="str">
        <f t="shared" si="13"/>
        <v/>
      </c>
    </row>
    <row r="323" spans="1:7" ht="15" customHeight="1" x14ac:dyDescent="0.25">
      <c r="A323" s="498"/>
      <c r="B323" s="164"/>
      <c r="C323" s="165"/>
      <c r="D323" s="166"/>
      <c r="E323" s="173"/>
      <c r="F323" s="174" t="str">
        <f t="shared" si="14"/>
        <v/>
      </c>
      <c r="G323" s="139" t="str">
        <f t="shared" si="13"/>
        <v/>
      </c>
    </row>
    <row r="324" spans="1:7" ht="15" customHeight="1" x14ac:dyDescent="0.25">
      <c r="A324" s="498"/>
      <c r="B324" s="164"/>
      <c r="C324" s="165"/>
      <c r="D324" s="166"/>
      <c r="E324" s="173"/>
      <c r="F324" s="174" t="str">
        <f t="shared" si="14"/>
        <v/>
      </c>
      <c r="G324" s="139" t="str">
        <f t="shared" si="13"/>
        <v/>
      </c>
    </row>
    <row r="325" spans="1:7" ht="15" customHeight="1" x14ac:dyDescent="0.25">
      <c r="A325" s="498"/>
      <c r="B325" s="164"/>
      <c r="C325" s="165"/>
      <c r="D325" s="166"/>
      <c r="E325" s="173"/>
      <c r="F325" s="174" t="str">
        <f t="shared" si="14"/>
        <v/>
      </c>
      <c r="G325" s="139" t="str">
        <f t="shared" si="13"/>
        <v/>
      </c>
    </row>
    <row r="326" spans="1:7" ht="15" customHeight="1" x14ac:dyDescent="0.25">
      <c r="A326" s="498"/>
      <c r="B326" s="164"/>
      <c r="C326" s="165"/>
      <c r="D326" s="166"/>
      <c r="E326" s="173"/>
      <c r="F326" s="174" t="str">
        <f t="shared" si="14"/>
        <v/>
      </c>
      <c r="G326" s="139" t="str">
        <f t="shared" si="13"/>
        <v/>
      </c>
    </row>
    <row r="327" spans="1:7" ht="15" customHeight="1" x14ac:dyDescent="0.25">
      <c r="A327" s="498"/>
      <c r="B327" s="164"/>
      <c r="C327" s="165"/>
      <c r="D327" s="166"/>
      <c r="E327" s="173"/>
      <c r="F327" s="174" t="str">
        <f t="shared" ref="F327:F342" si="15">IF(ISBLANK(A327),"",A327*E327)</f>
        <v/>
      </c>
      <c r="G327" s="139" t="str">
        <f t="shared" si="13"/>
        <v/>
      </c>
    </row>
    <row r="328" spans="1:7" ht="15" customHeight="1" x14ac:dyDescent="0.25">
      <c r="A328" s="498"/>
      <c r="B328" s="164"/>
      <c r="C328" s="165"/>
      <c r="D328" s="166"/>
      <c r="E328" s="173"/>
      <c r="F328" s="174" t="str">
        <f t="shared" si="15"/>
        <v/>
      </c>
      <c r="G328" s="139" t="str">
        <f t="shared" ref="G328:G342" si="16">IFERROR(IF(OR(ISBLANK(F328),F328/A328&lt;10),0,IF(F328/A328&lt;100,20,IF(AND(F328/A328&lt;500,F328/A328&gt;99),180,IF(AND(F328/A328&lt;2000,F328/A328&gt;499),275,IF(AND(F328/A328&lt;3000,F328/A328&gt;1999),360,IF(AND(F328/A328&lt;4000,F328/A328&gt;2999),530,IF(AND(F328/A328&lt;8000,F328/A328&gt;3999),820,1500)))))))*(A328),"")</f>
        <v/>
      </c>
    </row>
    <row r="329" spans="1:7" ht="15" customHeight="1" x14ac:dyDescent="0.25">
      <c r="A329" s="498"/>
      <c r="B329" s="164"/>
      <c r="C329" s="165"/>
      <c r="D329" s="166"/>
      <c r="E329" s="173"/>
      <c r="F329" s="174" t="str">
        <f t="shared" si="15"/>
        <v/>
      </c>
      <c r="G329" s="139" t="str">
        <f t="shared" si="16"/>
        <v/>
      </c>
    </row>
    <row r="330" spans="1:7" ht="15" customHeight="1" x14ac:dyDescent="0.25">
      <c r="A330" s="498"/>
      <c r="B330" s="164"/>
      <c r="C330" s="165"/>
      <c r="D330" s="166"/>
      <c r="E330" s="173"/>
      <c r="F330" s="174" t="str">
        <f t="shared" si="15"/>
        <v/>
      </c>
      <c r="G330" s="139" t="str">
        <f t="shared" si="16"/>
        <v/>
      </c>
    </row>
    <row r="331" spans="1:7" ht="15" customHeight="1" x14ac:dyDescent="0.25">
      <c r="A331" s="498"/>
      <c r="B331" s="164"/>
      <c r="C331" s="165"/>
      <c r="D331" s="166"/>
      <c r="E331" s="173"/>
      <c r="F331" s="174" t="str">
        <f t="shared" si="15"/>
        <v/>
      </c>
      <c r="G331" s="139" t="str">
        <f t="shared" si="16"/>
        <v/>
      </c>
    </row>
    <row r="332" spans="1:7" ht="15" customHeight="1" x14ac:dyDescent="0.25">
      <c r="A332" s="498"/>
      <c r="B332" s="164"/>
      <c r="C332" s="165"/>
      <c r="D332" s="166"/>
      <c r="E332" s="173"/>
      <c r="F332" s="174" t="str">
        <f t="shared" si="15"/>
        <v/>
      </c>
      <c r="G332" s="139" t="str">
        <f t="shared" si="16"/>
        <v/>
      </c>
    </row>
    <row r="333" spans="1:7" ht="15" customHeight="1" x14ac:dyDescent="0.25">
      <c r="A333" s="498"/>
      <c r="B333" s="164"/>
      <c r="C333" s="165"/>
      <c r="D333" s="166"/>
      <c r="E333" s="173"/>
      <c r="F333" s="174" t="str">
        <f t="shared" si="15"/>
        <v/>
      </c>
      <c r="G333" s="139" t="str">
        <f t="shared" si="16"/>
        <v/>
      </c>
    </row>
    <row r="334" spans="1:7" ht="15" customHeight="1" x14ac:dyDescent="0.25">
      <c r="A334" s="498"/>
      <c r="B334" s="164"/>
      <c r="C334" s="165"/>
      <c r="D334" s="166"/>
      <c r="E334" s="173"/>
      <c r="F334" s="174" t="str">
        <f t="shared" si="15"/>
        <v/>
      </c>
      <c r="G334" s="139" t="str">
        <f t="shared" si="16"/>
        <v/>
      </c>
    </row>
    <row r="335" spans="1:7" ht="15" customHeight="1" x14ac:dyDescent="0.25">
      <c r="A335" s="498"/>
      <c r="B335" s="164"/>
      <c r="C335" s="165"/>
      <c r="D335" s="166"/>
      <c r="E335" s="173"/>
      <c r="F335" s="174" t="str">
        <f t="shared" si="15"/>
        <v/>
      </c>
      <c r="G335" s="139" t="str">
        <f t="shared" si="16"/>
        <v/>
      </c>
    </row>
    <row r="336" spans="1:7" ht="15" customHeight="1" x14ac:dyDescent="0.25">
      <c r="A336" s="498"/>
      <c r="B336" s="164"/>
      <c r="C336" s="165"/>
      <c r="D336" s="166"/>
      <c r="E336" s="173"/>
      <c r="F336" s="174" t="str">
        <f t="shared" si="15"/>
        <v/>
      </c>
      <c r="G336" s="139" t="str">
        <f t="shared" si="16"/>
        <v/>
      </c>
    </row>
    <row r="337" spans="1:7" ht="15" customHeight="1" x14ac:dyDescent="0.25">
      <c r="A337" s="498"/>
      <c r="B337" s="164"/>
      <c r="C337" s="165"/>
      <c r="D337" s="166"/>
      <c r="E337" s="173"/>
      <c r="F337" s="174" t="str">
        <f t="shared" si="15"/>
        <v/>
      </c>
      <c r="G337" s="139" t="str">
        <f t="shared" si="16"/>
        <v/>
      </c>
    </row>
    <row r="338" spans="1:7" ht="15" customHeight="1" x14ac:dyDescent="0.25">
      <c r="A338" s="498"/>
      <c r="B338" s="164"/>
      <c r="C338" s="165"/>
      <c r="D338" s="166"/>
      <c r="E338" s="173"/>
      <c r="F338" s="174" t="str">
        <f>IF(ISBLANK(A338),"",A338*E338)</f>
        <v/>
      </c>
      <c r="G338" s="139" t="str">
        <f t="shared" si="16"/>
        <v/>
      </c>
    </row>
    <row r="339" spans="1:7" ht="15" customHeight="1" x14ac:dyDescent="0.25">
      <c r="A339" s="498"/>
      <c r="B339" s="164"/>
      <c r="C339" s="165"/>
      <c r="D339" s="166"/>
      <c r="E339" s="173"/>
      <c r="F339" s="174" t="str">
        <f t="shared" si="15"/>
        <v/>
      </c>
      <c r="G339" s="139" t="str">
        <f t="shared" si="16"/>
        <v/>
      </c>
    </row>
    <row r="340" spans="1:7" ht="15" customHeight="1" x14ac:dyDescent="0.25">
      <c r="A340" s="498"/>
      <c r="B340" s="164"/>
      <c r="C340" s="165"/>
      <c r="D340" s="166"/>
      <c r="E340" s="173"/>
      <c r="F340" s="174" t="str">
        <f t="shared" si="15"/>
        <v/>
      </c>
      <c r="G340" s="139" t="str">
        <f t="shared" si="16"/>
        <v/>
      </c>
    </row>
    <row r="341" spans="1:7" ht="15" customHeight="1" x14ac:dyDescent="0.25">
      <c r="A341" s="498"/>
      <c r="B341" s="164"/>
      <c r="C341" s="165"/>
      <c r="D341" s="166"/>
      <c r="E341" s="173"/>
      <c r="F341" s="174" t="str">
        <f t="shared" si="15"/>
        <v/>
      </c>
      <c r="G341" s="139" t="str">
        <f t="shared" si="16"/>
        <v/>
      </c>
    </row>
    <row r="342" spans="1:7" ht="15" customHeight="1" thickBot="1" x14ac:dyDescent="0.3">
      <c r="A342" s="499"/>
      <c r="B342" s="167"/>
      <c r="C342" s="168"/>
      <c r="D342" s="169"/>
      <c r="E342" s="175"/>
      <c r="F342" s="184" t="str">
        <f t="shared" si="15"/>
        <v/>
      </c>
      <c r="G342" s="139" t="str">
        <f t="shared" si="16"/>
        <v/>
      </c>
    </row>
    <row r="343" spans="1:7" ht="50.1" customHeight="1" thickBot="1" x14ac:dyDescent="0.35">
      <c r="A343" s="286" t="s">
        <v>2</v>
      </c>
      <c r="B343" s="287"/>
      <c r="C343" s="287"/>
      <c r="D343" s="287"/>
      <c r="E343" s="287"/>
      <c r="F343" s="287"/>
      <c r="G343" s="112">
        <f>SUM(G263:G342)</f>
        <v>0</v>
      </c>
    </row>
    <row r="344" spans="1:7" ht="15" customHeight="1" x14ac:dyDescent="0.25">
      <c r="A344" s="4"/>
      <c r="B344" s="4"/>
      <c r="C344" s="5"/>
      <c r="D344" s="4"/>
      <c r="E344" s="4"/>
      <c r="F344" s="4"/>
      <c r="G344" s="4"/>
    </row>
    <row r="345" spans="1:7" ht="50.1" customHeight="1" x14ac:dyDescent="0.25">
      <c r="A345" s="371" t="s">
        <v>313</v>
      </c>
      <c r="B345" s="372"/>
      <c r="C345" s="372"/>
      <c r="D345" s="372"/>
      <c r="E345" s="372"/>
      <c r="F345" s="372"/>
      <c r="G345" s="373"/>
    </row>
    <row r="346" spans="1:7" ht="75" customHeight="1" x14ac:dyDescent="0.25">
      <c r="A346" s="105" t="s">
        <v>252</v>
      </c>
      <c r="B346" s="369" t="s">
        <v>48</v>
      </c>
      <c r="C346" s="370"/>
      <c r="D346" s="81" t="s">
        <v>49</v>
      </c>
      <c r="E346" s="81" t="s">
        <v>50</v>
      </c>
      <c r="F346" s="81" t="s">
        <v>56</v>
      </c>
      <c r="G346" s="106" t="s">
        <v>51</v>
      </c>
    </row>
    <row r="347" spans="1:7" ht="15" customHeight="1" x14ac:dyDescent="0.25">
      <c r="A347" s="204"/>
      <c r="B347" s="365"/>
      <c r="C347" s="366"/>
      <c r="D347" s="202"/>
      <c r="E347" s="202"/>
      <c r="F347" s="183" t="str">
        <f>IF(ISBLANK(D347),"",IF(ISBLANK(D347),"",VLOOKUP(D347,'B4 RATES'!$A$1:$E$202,3,FALSE)))</f>
        <v/>
      </c>
      <c r="G347" s="139" t="str">
        <f>IFERROR(IF(A347*E347*F347/A347&lt;=$M$220,A347*E347*F347,A347*$M$220),"")</f>
        <v/>
      </c>
    </row>
    <row r="348" spans="1:7" ht="15" customHeight="1" x14ac:dyDescent="0.25">
      <c r="A348" s="204"/>
      <c r="B348" s="365"/>
      <c r="C348" s="366"/>
      <c r="D348" s="202"/>
      <c r="E348" s="202"/>
      <c r="F348" s="183" t="str">
        <f>IF(ISBLANK(D348),"",IF(ISBLANK(D348),"",VLOOKUP(D348,'B4 RATES'!$A$1:$E$202,3,FALSE)))</f>
        <v/>
      </c>
      <c r="G348" s="139" t="str">
        <f t="shared" ref="G348:G370" si="17">IFERROR(IF(A348*E348*F348/A348&lt;=$M$220,A348*E348*F348,A348*$M$220),"")</f>
        <v/>
      </c>
    </row>
    <row r="349" spans="1:7" ht="15" customHeight="1" x14ac:dyDescent="0.25">
      <c r="A349" s="484"/>
      <c r="B349" s="365"/>
      <c r="C349" s="366"/>
      <c r="D349" s="202"/>
      <c r="E349" s="202"/>
      <c r="F349" s="183" t="str">
        <f>IF(ISBLANK(D349),"",IF(ISBLANK(D349),"",VLOOKUP(D349,'B4 RATES'!$A$1:$E$202,3,FALSE)))</f>
        <v/>
      </c>
      <c r="G349" s="139" t="str">
        <f t="shared" si="17"/>
        <v/>
      </c>
    </row>
    <row r="350" spans="1:7" ht="15" customHeight="1" x14ac:dyDescent="0.25">
      <c r="A350" s="204"/>
      <c r="B350" s="365"/>
      <c r="C350" s="366"/>
      <c r="D350" s="202"/>
      <c r="E350" s="202"/>
      <c r="F350" s="183" t="str">
        <f>IF(ISBLANK(D350),"",IF(ISBLANK(D350),"",VLOOKUP(D350,'B4 RATES'!$A$1:$E$202,3,FALSE)))</f>
        <v/>
      </c>
      <c r="G350" s="139" t="str">
        <f t="shared" si="17"/>
        <v/>
      </c>
    </row>
    <row r="351" spans="1:7" ht="15" customHeight="1" x14ac:dyDescent="0.25">
      <c r="A351" s="204"/>
      <c r="B351" s="365"/>
      <c r="C351" s="366"/>
      <c r="D351" s="202"/>
      <c r="E351" s="202"/>
      <c r="F351" s="183" t="str">
        <f>IF(ISBLANK(D351),"",IF(ISBLANK(D351),"",VLOOKUP(D351,'B4 RATES'!$A$1:$E$202,3,FALSE)))</f>
        <v/>
      </c>
      <c r="G351" s="139" t="str">
        <f t="shared" si="17"/>
        <v/>
      </c>
    </row>
    <row r="352" spans="1:7" ht="15" customHeight="1" x14ac:dyDescent="0.25">
      <c r="A352" s="204"/>
      <c r="B352" s="365"/>
      <c r="C352" s="366"/>
      <c r="D352" s="202"/>
      <c r="E352" s="202"/>
      <c r="F352" s="183" t="str">
        <f>IF(ISBLANK(D352),"",IF(ISBLANK(D352),"",VLOOKUP(D352,'B4 RATES'!$A$1:$E$202,3,FALSE)))</f>
        <v/>
      </c>
      <c r="G352" s="139" t="str">
        <f t="shared" si="17"/>
        <v/>
      </c>
    </row>
    <row r="353" spans="1:7" ht="15" customHeight="1" x14ac:dyDescent="0.25">
      <c r="A353" s="204"/>
      <c r="B353" s="365"/>
      <c r="C353" s="366"/>
      <c r="D353" s="202"/>
      <c r="E353" s="202"/>
      <c r="F353" s="183" t="str">
        <f>IF(ISBLANK(D353),"",IF(ISBLANK(D353),"",VLOOKUP(D353,'B4 RATES'!$A$1:$E$202,3,FALSE)))</f>
        <v/>
      </c>
      <c r="G353" s="139" t="str">
        <f t="shared" si="17"/>
        <v/>
      </c>
    </row>
    <row r="354" spans="1:7" ht="15" customHeight="1" x14ac:dyDescent="0.25">
      <c r="A354" s="204"/>
      <c r="B354" s="365"/>
      <c r="C354" s="366"/>
      <c r="D354" s="202"/>
      <c r="E354" s="202"/>
      <c r="F354" s="183" t="str">
        <f>IF(ISBLANK(D354),"",IF(ISBLANK(D354),"",VLOOKUP(D354,'B4 RATES'!$A$1:$E$202,3,FALSE)))</f>
        <v/>
      </c>
      <c r="G354" s="139" t="str">
        <f t="shared" si="17"/>
        <v/>
      </c>
    </row>
    <row r="355" spans="1:7" ht="15" customHeight="1" x14ac:dyDescent="0.25">
      <c r="A355" s="204"/>
      <c r="B355" s="365"/>
      <c r="C355" s="366"/>
      <c r="D355" s="202"/>
      <c r="E355" s="202"/>
      <c r="F355" s="183" t="str">
        <f>IF(ISBLANK(D355),"",IF(ISBLANK(D355),"",VLOOKUP(D355,'B4 RATES'!$A$1:$E$202,3,FALSE)))</f>
        <v/>
      </c>
      <c r="G355" s="139" t="str">
        <f t="shared" si="17"/>
        <v/>
      </c>
    </row>
    <row r="356" spans="1:7" ht="15" customHeight="1" x14ac:dyDescent="0.25">
      <c r="A356" s="204"/>
      <c r="B356" s="365"/>
      <c r="C356" s="366"/>
      <c r="D356" s="202"/>
      <c r="E356" s="202"/>
      <c r="F356" s="183" t="str">
        <f>IF(ISBLANK(D356),"",IF(ISBLANK(D356),"",VLOOKUP(D356,'B4 RATES'!$A$1:$E$202,3,FALSE)))</f>
        <v/>
      </c>
      <c r="G356" s="139" t="str">
        <f t="shared" si="17"/>
        <v/>
      </c>
    </row>
    <row r="357" spans="1:7" ht="15" customHeight="1" x14ac:dyDescent="0.25">
      <c r="A357" s="204"/>
      <c r="B357" s="365"/>
      <c r="C357" s="366"/>
      <c r="D357" s="202"/>
      <c r="E357" s="202"/>
      <c r="F357" s="183" t="str">
        <f>IF(ISBLANK(D357),"",IF(ISBLANK(D357),"",VLOOKUP(D357,'B4 RATES'!$A$1:$E$202,3,FALSE)))</f>
        <v/>
      </c>
      <c r="G357" s="139" t="str">
        <f t="shared" si="17"/>
        <v/>
      </c>
    </row>
    <row r="358" spans="1:7" ht="15" customHeight="1" x14ac:dyDescent="0.25">
      <c r="A358" s="204"/>
      <c r="B358" s="365"/>
      <c r="C358" s="366"/>
      <c r="D358" s="202"/>
      <c r="E358" s="202"/>
      <c r="F358" s="183" t="str">
        <f>IF(ISBLANK(D358),"",IF(ISBLANK(D358),"",VLOOKUP(D358,'B4 RATES'!$A$1:$E$202,3,FALSE)))</f>
        <v/>
      </c>
      <c r="G358" s="139" t="str">
        <f t="shared" si="17"/>
        <v/>
      </c>
    </row>
    <row r="359" spans="1:7" ht="15" customHeight="1" x14ac:dyDescent="0.25">
      <c r="A359" s="204"/>
      <c r="B359" s="365"/>
      <c r="C359" s="366"/>
      <c r="D359" s="202"/>
      <c r="E359" s="202"/>
      <c r="F359" s="183" t="str">
        <f>IF(ISBLANK(D359),"",IF(ISBLANK(D359),"",VLOOKUP(D359,'B4 RATES'!$A$1:$E$202,3,FALSE)))</f>
        <v/>
      </c>
      <c r="G359" s="139" t="str">
        <f t="shared" si="17"/>
        <v/>
      </c>
    </row>
    <row r="360" spans="1:7" ht="15" customHeight="1" x14ac:dyDescent="0.25">
      <c r="A360" s="204"/>
      <c r="B360" s="365"/>
      <c r="C360" s="366"/>
      <c r="D360" s="202"/>
      <c r="E360" s="202"/>
      <c r="F360" s="183" t="str">
        <f>IF(ISBLANK(D360),"",IF(ISBLANK(D360),"",VLOOKUP(D360,'B4 RATES'!$A$1:$E$202,3,FALSE)))</f>
        <v/>
      </c>
      <c r="G360" s="139" t="str">
        <f t="shared" si="17"/>
        <v/>
      </c>
    </row>
    <row r="361" spans="1:7" ht="15" customHeight="1" x14ac:dyDescent="0.25">
      <c r="A361" s="204"/>
      <c r="B361" s="365"/>
      <c r="C361" s="366"/>
      <c r="D361" s="202"/>
      <c r="E361" s="202"/>
      <c r="F361" s="183" t="str">
        <f>IF(ISBLANK(D361),"",IF(ISBLANK(D361),"",VLOOKUP(D361,'B4 RATES'!$A$1:$E$202,3,FALSE)))</f>
        <v/>
      </c>
      <c r="G361" s="139" t="str">
        <f t="shared" si="17"/>
        <v/>
      </c>
    </row>
    <row r="362" spans="1:7" ht="15" customHeight="1" x14ac:dyDescent="0.25">
      <c r="A362" s="204"/>
      <c r="B362" s="365"/>
      <c r="C362" s="366"/>
      <c r="D362" s="202"/>
      <c r="E362" s="202"/>
      <c r="F362" s="183" t="str">
        <f>IF(ISBLANK(D362),"",IF(ISBLANK(D362),"",VLOOKUP(D362,'B4 RATES'!$A$1:$E$202,3,FALSE)))</f>
        <v/>
      </c>
      <c r="G362" s="139" t="str">
        <f t="shared" si="17"/>
        <v/>
      </c>
    </row>
    <row r="363" spans="1:7" ht="15" customHeight="1" x14ac:dyDescent="0.25">
      <c r="A363" s="204"/>
      <c r="B363" s="365"/>
      <c r="C363" s="366"/>
      <c r="D363" s="202"/>
      <c r="E363" s="202"/>
      <c r="F363" s="183" t="str">
        <f>IF(ISBLANK(D363),"",IF(ISBLANK(D363),"",VLOOKUP(D363,'B4 RATES'!$A$1:$E$202,3,FALSE)))</f>
        <v/>
      </c>
      <c r="G363" s="139" t="str">
        <f t="shared" si="17"/>
        <v/>
      </c>
    </row>
    <row r="364" spans="1:7" ht="15" customHeight="1" x14ac:dyDescent="0.25">
      <c r="A364" s="204"/>
      <c r="B364" s="365"/>
      <c r="C364" s="366"/>
      <c r="D364" s="202"/>
      <c r="E364" s="202"/>
      <c r="F364" s="183" t="str">
        <f>IF(ISBLANK(D364),"",IF(ISBLANK(D364),"",VLOOKUP(D364,'B4 RATES'!$A$1:$E$202,3,FALSE)))</f>
        <v/>
      </c>
      <c r="G364" s="139" t="str">
        <f t="shared" si="17"/>
        <v/>
      </c>
    </row>
    <row r="365" spans="1:7" ht="15" customHeight="1" x14ac:dyDescent="0.25">
      <c r="A365" s="204"/>
      <c r="B365" s="365"/>
      <c r="C365" s="366"/>
      <c r="D365" s="202"/>
      <c r="E365" s="202"/>
      <c r="F365" s="183" t="str">
        <f>IF(ISBLANK(D365),"",IF(ISBLANK(D365),"",VLOOKUP(D365,'B4 RATES'!$A$1:$E$202,3,FALSE)))</f>
        <v/>
      </c>
      <c r="G365" s="139" t="str">
        <f t="shared" si="17"/>
        <v/>
      </c>
    </row>
    <row r="366" spans="1:7" ht="15" customHeight="1" x14ac:dyDescent="0.25">
      <c r="A366" s="204"/>
      <c r="B366" s="365"/>
      <c r="C366" s="366"/>
      <c r="D366" s="202"/>
      <c r="E366" s="202"/>
      <c r="F366" s="183" t="str">
        <f>IF(ISBLANK(D366),"",IF(ISBLANK(D366),"",VLOOKUP(D366,'B4 RATES'!$A$1:$E$202,3,FALSE)))</f>
        <v/>
      </c>
      <c r="G366" s="139" t="str">
        <f t="shared" si="17"/>
        <v/>
      </c>
    </row>
    <row r="367" spans="1:7" ht="15" customHeight="1" x14ac:dyDescent="0.25">
      <c r="A367" s="204"/>
      <c r="B367" s="365"/>
      <c r="C367" s="366"/>
      <c r="D367" s="202"/>
      <c r="E367" s="202"/>
      <c r="F367" s="183" t="str">
        <f>IF(ISBLANK(D367),"",IF(ISBLANK(D367),"",VLOOKUP(D367,'B4 RATES'!$A$1:$E$202,3,FALSE)))</f>
        <v/>
      </c>
      <c r="G367" s="139" t="str">
        <f t="shared" si="17"/>
        <v/>
      </c>
    </row>
    <row r="368" spans="1:7" ht="15" customHeight="1" x14ac:dyDescent="0.25">
      <c r="A368" s="204"/>
      <c r="B368" s="365"/>
      <c r="C368" s="366"/>
      <c r="D368" s="202"/>
      <c r="E368" s="202"/>
      <c r="F368" s="183" t="str">
        <f>IF(ISBLANK(D368),"",IF(ISBLANK(D368),"",VLOOKUP(D368,'B4 RATES'!$A$1:$E$202,3,FALSE)))</f>
        <v/>
      </c>
      <c r="G368" s="139" t="str">
        <f t="shared" si="17"/>
        <v/>
      </c>
    </row>
    <row r="369" spans="1:7" ht="15" customHeight="1" x14ac:dyDescent="0.25">
      <c r="A369" s="204"/>
      <c r="B369" s="365"/>
      <c r="C369" s="366"/>
      <c r="D369" s="202"/>
      <c r="E369" s="202"/>
      <c r="F369" s="183" t="str">
        <f>IF(ISBLANK(D369),"",IF(ISBLANK(D369),"",VLOOKUP(D369,'B4 RATES'!$A$1:$E$202,3,FALSE)))</f>
        <v/>
      </c>
      <c r="G369" s="139" t="str">
        <f t="shared" si="17"/>
        <v/>
      </c>
    </row>
    <row r="370" spans="1:7" ht="15" customHeight="1" thickBot="1" x14ac:dyDescent="0.3">
      <c r="A370" s="487"/>
      <c r="B370" s="397"/>
      <c r="C370" s="398"/>
      <c r="D370" s="202"/>
      <c r="E370" s="489"/>
      <c r="F370" s="183" t="str">
        <f>IF(ISBLANK(D370),"",IF(ISBLANK(D370),"",VLOOKUP(D370,'B4 RATES'!$A$1:$E$202,3,FALSE)))</f>
        <v/>
      </c>
      <c r="G370" s="139" t="str">
        <f t="shared" si="17"/>
        <v/>
      </c>
    </row>
    <row r="371" spans="1:7" ht="50.1" customHeight="1" thickBot="1" x14ac:dyDescent="0.35">
      <c r="A371" s="248" t="s">
        <v>2</v>
      </c>
      <c r="B371" s="249"/>
      <c r="C371" s="249"/>
      <c r="D371" s="249"/>
      <c r="E371" s="249"/>
      <c r="F371" s="249"/>
      <c r="G371" s="115">
        <f>SUM(G347:G370)</f>
        <v>0</v>
      </c>
    </row>
    <row r="372" spans="1:7" ht="15" customHeight="1" x14ac:dyDescent="0.25">
      <c r="A372" s="2"/>
      <c r="B372" s="2"/>
      <c r="C372" s="3"/>
      <c r="D372" s="2"/>
      <c r="E372" s="2"/>
      <c r="F372" s="2"/>
      <c r="G372" s="2"/>
    </row>
    <row r="373" spans="1:7" ht="50.1" customHeight="1" x14ac:dyDescent="0.25">
      <c r="A373" s="371" t="s">
        <v>273</v>
      </c>
      <c r="B373" s="372"/>
      <c r="C373" s="372"/>
      <c r="D373" s="372"/>
      <c r="E373" s="372"/>
      <c r="F373" s="372"/>
      <c r="G373" s="373"/>
    </row>
    <row r="374" spans="1:7" ht="50.1" customHeight="1" x14ac:dyDescent="0.25">
      <c r="A374" s="384" t="s">
        <v>228</v>
      </c>
      <c r="B374" s="385"/>
      <c r="C374" s="385"/>
      <c r="D374" s="385"/>
      <c r="E374" s="385"/>
      <c r="F374" s="391"/>
      <c r="G374" s="106" t="s">
        <v>0</v>
      </c>
    </row>
    <row r="375" spans="1:7" ht="15" customHeight="1" x14ac:dyDescent="0.25">
      <c r="A375" s="393"/>
      <c r="B375" s="375"/>
      <c r="C375" s="375"/>
      <c r="D375" s="375"/>
      <c r="E375" s="375"/>
      <c r="F375" s="376"/>
      <c r="G375" s="138"/>
    </row>
    <row r="376" spans="1:7" ht="15" customHeight="1" x14ac:dyDescent="0.25">
      <c r="A376" s="393"/>
      <c r="B376" s="375"/>
      <c r="C376" s="375"/>
      <c r="D376" s="375"/>
      <c r="E376" s="375"/>
      <c r="F376" s="376"/>
      <c r="G376" s="138"/>
    </row>
    <row r="377" spans="1:7" ht="15" customHeight="1" x14ac:dyDescent="0.25">
      <c r="A377" s="393"/>
      <c r="B377" s="375"/>
      <c r="C377" s="375"/>
      <c r="D377" s="375"/>
      <c r="E377" s="375"/>
      <c r="F377" s="376"/>
      <c r="G377" s="138"/>
    </row>
    <row r="378" spans="1:7" ht="15" customHeight="1" x14ac:dyDescent="0.25">
      <c r="A378" s="393"/>
      <c r="B378" s="375"/>
      <c r="C378" s="375"/>
      <c r="D378" s="375"/>
      <c r="E378" s="375"/>
      <c r="F378" s="376"/>
      <c r="G378" s="138"/>
    </row>
    <row r="379" spans="1:7" ht="15" customHeight="1" x14ac:dyDescent="0.25">
      <c r="A379" s="393"/>
      <c r="B379" s="375"/>
      <c r="C379" s="375"/>
      <c r="D379" s="375"/>
      <c r="E379" s="375"/>
      <c r="F379" s="376"/>
      <c r="G379" s="138"/>
    </row>
    <row r="380" spans="1:7" ht="15" customHeight="1" x14ac:dyDescent="0.25">
      <c r="A380" s="393"/>
      <c r="B380" s="375"/>
      <c r="C380" s="375"/>
      <c r="D380" s="375"/>
      <c r="E380" s="375"/>
      <c r="F380" s="376"/>
      <c r="G380" s="138"/>
    </row>
    <row r="381" spans="1:7" ht="15" customHeight="1" x14ac:dyDescent="0.25">
      <c r="A381" s="393"/>
      <c r="B381" s="375"/>
      <c r="C381" s="375"/>
      <c r="D381" s="375"/>
      <c r="E381" s="375"/>
      <c r="F381" s="376"/>
      <c r="G381" s="138"/>
    </row>
    <row r="382" spans="1:7" ht="15" customHeight="1" x14ac:dyDescent="0.25">
      <c r="A382" s="393"/>
      <c r="B382" s="375"/>
      <c r="C382" s="375"/>
      <c r="D382" s="375"/>
      <c r="E382" s="375"/>
      <c r="F382" s="376"/>
      <c r="G382" s="138"/>
    </row>
    <row r="383" spans="1:7" ht="15" customHeight="1" thickBot="1" x14ac:dyDescent="0.3">
      <c r="A383" s="399"/>
      <c r="B383" s="388"/>
      <c r="C383" s="388"/>
      <c r="D383" s="388"/>
      <c r="E383" s="388"/>
      <c r="F383" s="389"/>
      <c r="G383" s="138"/>
    </row>
    <row r="384" spans="1:7" ht="50.1" customHeight="1" thickBot="1" x14ac:dyDescent="0.35">
      <c r="A384" s="248" t="s">
        <v>2</v>
      </c>
      <c r="B384" s="249"/>
      <c r="C384" s="249"/>
      <c r="D384" s="249"/>
      <c r="E384" s="249"/>
      <c r="F384" s="249"/>
      <c r="G384" s="145">
        <f>SUM(G375:G383)</f>
        <v>0</v>
      </c>
    </row>
    <row r="385" spans="1:7" ht="15" customHeight="1" x14ac:dyDescent="0.3">
      <c r="A385" s="140"/>
      <c r="B385" s="141"/>
      <c r="C385" s="141"/>
      <c r="D385" s="141"/>
      <c r="E385" s="141"/>
      <c r="F385" s="141"/>
      <c r="G385" s="143"/>
    </row>
    <row r="386" spans="1:7" ht="50.1" customHeight="1" x14ac:dyDescent="0.25">
      <c r="A386" s="371" t="s">
        <v>274</v>
      </c>
      <c r="B386" s="372"/>
      <c r="C386" s="372"/>
      <c r="D386" s="372"/>
      <c r="E386" s="372"/>
      <c r="F386" s="372"/>
      <c r="G386" s="373"/>
    </row>
    <row r="387" spans="1:7" ht="50.1" customHeight="1" x14ac:dyDescent="0.25">
      <c r="A387" s="384" t="s">
        <v>52</v>
      </c>
      <c r="B387" s="385"/>
      <c r="C387" s="385"/>
      <c r="D387" s="385"/>
      <c r="E387" s="385"/>
      <c r="F387" s="391"/>
      <c r="G387" s="106" t="s">
        <v>0</v>
      </c>
    </row>
    <row r="388" spans="1:7" ht="15" customHeight="1" x14ac:dyDescent="0.25">
      <c r="A388" s="393"/>
      <c r="B388" s="375"/>
      <c r="C388" s="375"/>
      <c r="D388" s="375"/>
      <c r="E388" s="375"/>
      <c r="F388" s="376"/>
      <c r="G388" s="138"/>
    </row>
    <row r="389" spans="1:7" ht="15" customHeight="1" x14ac:dyDescent="0.25">
      <c r="A389" s="393"/>
      <c r="B389" s="375"/>
      <c r="C389" s="375"/>
      <c r="D389" s="375"/>
      <c r="E389" s="375"/>
      <c r="F389" s="376"/>
      <c r="G389" s="138"/>
    </row>
    <row r="390" spans="1:7" ht="15" customHeight="1" x14ac:dyDescent="0.25">
      <c r="A390" s="393"/>
      <c r="B390" s="375"/>
      <c r="C390" s="375"/>
      <c r="D390" s="375"/>
      <c r="E390" s="375"/>
      <c r="F390" s="376"/>
      <c r="G390" s="138"/>
    </row>
    <row r="391" spans="1:7" ht="15" customHeight="1" x14ac:dyDescent="0.25">
      <c r="A391" s="393"/>
      <c r="B391" s="375"/>
      <c r="C391" s="375"/>
      <c r="D391" s="375"/>
      <c r="E391" s="375"/>
      <c r="F391" s="376"/>
      <c r="G391" s="138"/>
    </row>
    <row r="392" spans="1:7" ht="15" customHeight="1" x14ac:dyDescent="0.25">
      <c r="A392" s="393"/>
      <c r="B392" s="375"/>
      <c r="C392" s="375"/>
      <c r="D392" s="375"/>
      <c r="E392" s="375"/>
      <c r="F392" s="376"/>
      <c r="G392" s="138"/>
    </row>
    <row r="393" spans="1:7" ht="15" customHeight="1" x14ac:dyDescent="0.25">
      <c r="A393" s="393"/>
      <c r="B393" s="375"/>
      <c r="C393" s="375"/>
      <c r="D393" s="375"/>
      <c r="E393" s="375"/>
      <c r="F393" s="376"/>
      <c r="G393" s="138"/>
    </row>
    <row r="394" spans="1:7" ht="15" customHeight="1" x14ac:dyDescent="0.25">
      <c r="A394" s="393"/>
      <c r="B394" s="375"/>
      <c r="C394" s="375"/>
      <c r="D394" s="375"/>
      <c r="E394" s="375"/>
      <c r="F394" s="376"/>
      <c r="G394" s="138"/>
    </row>
    <row r="395" spans="1:7" ht="15" customHeight="1" x14ac:dyDescent="0.25">
      <c r="A395" s="393"/>
      <c r="B395" s="375"/>
      <c r="C395" s="375"/>
      <c r="D395" s="375"/>
      <c r="E395" s="375"/>
      <c r="F395" s="376"/>
      <c r="G395" s="138"/>
    </row>
    <row r="396" spans="1:7" ht="15" customHeight="1" x14ac:dyDescent="0.25">
      <c r="A396" s="393"/>
      <c r="B396" s="375"/>
      <c r="C396" s="375"/>
      <c r="D396" s="375"/>
      <c r="E396" s="375"/>
      <c r="F396" s="376"/>
      <c r="G396" s="138"/>
    </row>
    <row r="397" spans="1:7" ht="15" customHeight="1" x14ac:dyDescent="0.25">
      <c r="A397" s="393"/>
      <c r="B397" s="375"/>
      <c r="C397" s="375"/>
      <c r="D397" s="375"/>
      <c r="E397" s="375"/>
      <c r="F397" s="376"/>
      <c r="G397" s="138"/>
    </row>
    <row r="398" spans="1:7" ht="15" customHeight="1" x14ac:dyDescent="0.25">
      <c r="A398" s="393"/>
      <c r="B398" s="375"/>
      <c r="C398" s="375"/>
      <c r="D398" s="375"/>
      <c r="E398" s="375"/>
      <c r="F398" s="376"/>
      <c r="G398" s="138"/>
    </row>
    <row r="399" spans="1:7" ht="15" customHeight="1" x14ac:dyDescent="0.25">
      <c r="A399" s="393"/>
      <c r="B399" s="375"/>
      <c r="C399" s="375"/>
      <c r="D399" s="375"/>
      <c r="E399" s="375"/>
      <c r="F399" s="376"/>
      <c r="G399" s="138"/>
    </row>
    <row r="400" spans="1:7" ht="15" customHeight="1" thickBot="1" x14ac:dyDescent="0.3">
      <c r="A400" s="399"/>
      <c r="B400" s="388"/>
      <c r="C400" s="388"/>
      <c r="D400" s="388"/>
      <c r="E400" s="388"/>
      <c r="F400" s="389"/>
      <c r="G400" s="138"/>
    </row>
    <row r="401" spans="1:7" ht="50.1" customHeight="1" thickBot="1" x14ac:dyDescent="0.35">
      <c r="A401" s="248" t="s">
        <v>2</v>
      </c>
      <c r="B401" s="249"/>
      <c r="C401" s="249"/>
      <c r="D401" s="249"/>
      <c r="E401" s="249"/>
      <c r="F401" s="249"/>
      <c r="G401" s="145">
        <f>SUM(G388:G400)</f>
        <v>0</v>
      </c>
    </row>
    <row r="402" spans="1:7" ht="15" customHeight="1" thickBot="1" x14ac:dyDescent="0.3">
      <c r="A402" s="4"/>
      <c r="B402" s="4"/>
      <c r="C402" s="5"/>
      <c r="D402" s="4"/>
      <c r="E402" s="4"/>
      <c r="F402" s="4"/>
      <c r="G402" s="4"/>
    </row>
    <row r="403" spans="1:7" ht="50.1" customHeight="1" thickBot="1" x14ac:dyDescent="0.35">
      <c r="A403" s="248" t="s">
        <v>212</v>
      </c>
      <c r="B403" s="249"/>
      <c r="C403" s="249"/>
      <c r="D403" s="249"/>
      <c r="E403" s="249"/>
      <c r="F403" s="249"/>
      <c r="G403" s="146">
        <f>IFERROR(G401+G384+G371+G343,"0,00 €")</f>
        <v>0</v>
      </c>
    </row>
    <row r="404" spans="1:7" ht="50.1" customHeight="1" thickBot="1" x14ac:dyDescent="0.4">
      <c r="A404" s="367" t="s">
        <v>66</v>
      </c>
      <c r="B404" s="368"/>
      <c r="C404" s="368"/>
      <c r="D404" s="368"/>
      <c r="E404" s="368"/>
      <c r="F404" s="368"/>
      <c r="G404" s="147">
        <f>MIN(J287:J288)</f>
        <v>0</v>
      </c>
    </row>
    <row r="405" spans="1:7" x14ac:dyDescent="0.25">
      <c r="A405" s="33"/>
      <c r="B405" s="33"/>
      <c r="C405" s="34"/>
      <c r="D405" s="33"/>
      <c r="E405" s="33"/>
      <c r="F405" s="33"/>
      <c r="G405" s="33"/>
    </row>
    <row r="406" spans="1:7" ht="18.75" x14ac:dyDescent="0.3">
      <c r="A406" s="403" t="str">
        <f>IF(J287&gt;=J288,"YOU HAVE REACHED THE MAXIMUM EU GRANT AMOUNT OF 150.000,00 EURO","")</f>
        <v/>
      </c>
      <c r="B406" s="403"/>
      <c r="C406" s="403"/>
      <c r="D406" s="403"/>
      <c r="E406" s="403"/>
      <c r="F406" s="403"/>
      <c r="G406" s="403"/>
    </row>
    <row r="407" spans="1:7" x14ac:dyDescent="0.25">
      <c r="A407" s="33"/>
      <c r="B407" s="33"/>
      <c r="C407" s="34"/>
      <c r="D407" s="33"/>
      <c r="E407" s="33"/>
      <c r="F407" s="33"/>
      <c r="G407" s="33"/>
    </row>
    <row r="408" spans="1:7" x14ac:dyDescent="0.25">
      <c r="A408" s="33"/>
      <c r="B408" s="33"/>
      <c r="C408" s="34"/>
      <c r="D408" s="33"/>
      <c r="E408" s="33"/>
      <c r="F408" s="33"/>
      <c r="G408" s="33"/>
    </row>
    <row r="409" spans="1:7" x14ac:dyDescent="0.25">
      <c r="A409" s="33"/>
      <c r="B409" s="33"/>
      <c r="C409" s="34"/>
      <c r="D409" s="33"/>
      <c r="E409" s="33"/>
      <c r="F409" s="33"/>
      <c r="G409" s="33"/>
    </row>
  </sheetData>
  <sheetProtection algorithmName="SHA-512" hashValue="rSDb9tcmTowCLrWifYmdzJk36pvxcU2b26vkfsb8MLuLZJgkOtmUPM9z037IIVDkYGs4FqeQ9eQs5HhwyQL4qw==" saltValue="NfX3hmlThe9zzUQCGKNvJA==" spinCount="100000" sheet="1" formatCells="0" formatColumns="0" formatRows="0" insertRows="0" selectLockedCells="1" sort="0" autoFilter="0" pivotTables="0"/>
  <mergeCells count="237">
    <mergeCell ref="A221:F221"/>
    <mergeCell ref="A115:G115"/>
    <mergeCell ref="A406:G406"/>
    <mergeCell ref="A404:F404"/>
    <mergeCell ref="A403:F403"/>
    <mergeCell ref="A401:F401"/>
    <mergeCell ref="A226:F226"/>
    <mergeCell ref="A225:F225"/>
    <mergeCell ref="A224:F224"/>
    <mergeCell ref="A223:F223"/>
    <mergeCell ref="A222:F222"/>
    <mergeCell ref="A393:F393"/>
    <mergeCell ref="A394:F394"/>
    <mergeCell ref="A395:F395"/>
    <mergeCell ref="A396:F396"/>
    <mergeCell ref="A397:F397"/>
    <mergeCell ref="A398:F398"/>
    <mergeCell ref="A399:F399"/>
    <mergeCell ref="A400:F400"/>
    <mergeCell ref="A390:F390"/>
    <mergeCell ref="A391:F391"/>
    <mergeCell ref="A392:F392"/>
    <mergeCell ref="B368:C368"/>
    <mergeCell ref="A378:F378"/>
    <mergeCell ref="A379:F379"/>
    <mergeCell ref="A380:F380"/>
    <mergeCell ref="A381:F381"/>
    <mergeCell ref="A382:F382"/>
    <mergeCell ref="A383:F383"/>
    <mergeCell ref="A388:F388"/>
    <mergeCell ref="A389:F389"/>
    <mergeCell ref="A386:G386"/>
    <mergeCell ref="A387:F387"/>
    <mergeCell ref="A384:F384"/>
    <mergeCell ref="A375:F375"/>
    <mergeCell ref="A376:F376"/>
    <mergeCell ref="A377:F377"/>
    <mergeCell ref="B347:C347"/>
    <mergeCell ref="A374:F374"/>
    <mergeCell ref="A373:G373"/>
    <mergeCell ref="A259:G259"/>
    <mergeCell ref="B349:C349"/>
    <mergeCell ref="B350:C350"/>
    <mergeCell ref="B351:C351"/>
    <mergeCell ref="B352:C352"/>
    <mergeCell ref="B353:C353"/>
    <mergeCell ref="B354:C354"/>
    <mergeCell ref="B355:C355"/>
    <mergeCell ref="B356:C356"/>
    <mergeCell ref="B357:C357"/>
    <mergeCell ref="B358:C358"/>
    <mergeCell ref="B359:C359"/>
    <mergeCell ref="A371:F371"/>
    <mergeCell ref="B348:C348"/>
    <mergeCell ref="A261:F261"/>
    <mergeCell ref="B369:C369"/>
    <mergeCell ref="B370:C370"/>
    <mergeCell ref="B360:C360"/>
    <mergeCell ref="A240:F240"/>
    <mergeCell ref="A241:F241"/>
    <mergeCell ref="A242:F242"/>
    <mergeCell ref="A236:F236"/>
    <mergeCell ref="A238:G238"/>
    <mergeCell ref="A239:F239"/>
    <mergeCell ref="A251:F251"/>
    <mergeCell ref="A252:F252"/>
    <mergeCell ref="A253:F253"/>
    <mergeCell ref="A243:F243"/>
    <mergeCell ref="A244:F244"/>
    <mergeCell ref="A245:F245"/>
    <mergeCell ref="A246:F246"/>
    <mergeCell ref="A247:F247"/>
    <mergeCell ref="A227:F227"/>
    <mergeCell ref="A228:F228"/>
    <mergeCell ref="A229:F229"/>
    <mergeCell ref="A230:F230"/>
    <mergeCell ref="A231:F231"/>
    <mergeCell ref="A232:F232"/>
    <mergeCell ref="A233:F233"/>
    <mergeCell ref="A234:F234"/>
    <mergeCell ref="A235:F235"/>
    <mergeCell ref="B202:C202"/>
    <mergeCell ref="B203:C203"/>
    <mergeCell ref="B204:C204"/>
    <mergeCell ref="B205:C205"/>
    <mergeCell ref="B215:C215"/>
    <mergeCell ref="B216:C216"/>
    <mergeCell ref="B217:C217"/>
    <mergeCell ref="B206:C206"/>
    <mergeCell ref="B207:C207"/>
    <mergeCell ref="B208:C208"/>
    <mergeCell ref="B209:C209"/>
    <mergeCell ref="B210:C210"/>
    <mergeCell ref="B211:C211"/>
    <mergeCell ref="B212:C212"/>
    <mergeCell ref="B213:C213"/>
    <mergeCell ref="B214:C214"/>
    <mergeCell ref="B194:C194"/>
    <mergeCell ref="B195:C195"/>
    <mergeCell ref="A186:F186"/>
    <mergeCell ref="B196:C196"/>
    <mergeCell ref="B197:C197"/>
    <mergeCell ref="B198:C198"/>
    <mergeCell ref="B199:C199"/>
    <mergeCell ref="B200:C200"/>
    <mergeCell ref="B201:C201"/>
    <mergeCell ref="B181:C181"/>
    <mergeCell ref="B182:C182"/>
    <mergeCell ref="B183:C183"/>
    <mergeCell ref="B184:C184"/>
    <mergeCell ref="B185:C185"/>
    <mergeCell ref="B190:C190"/>
    <mergeCell ref="B191:C191"/>
    <mergeCell ref="B192:C192"/>
    <mergeCell ref="B193:C193"/>
    <mergeCell ref="A99:F99"/>
    <mergeCell ref="A100:F100"/>
    <mergeCell ref="B160:C160"/>
    <mergeCell ref="A108:F108"/>
    <mergeCell ref="B161:C161"/>
    <mergeCell ref="A101:F101"/>
    <mergeCell ref="A102:F102"/>
    <mergeCell ref="A103:F103"/>
    <mergeCell ref="A104:F104"/>
    <mergeCell ref="A105:F105"/>
    <mergeCell ref="A106:F106"/>
    <mergeCell ref="A107:F107"/>
    <mergeCell ref="B158:C158"/>
    <mergeCell ref="B159:C159"/>
    <mergeCell ref="B157:C157"/>
    <mergeCell ref="A89:F89"/>
    <mergeCell ref="A90:F90"/>
    <mergeCell ref="A95:F95"/>
    <mergeCell ref="A96:F96"/>
    <mergeCell ref="A94:F94"/>
    <mergeCell ref="A97:F97"/>
    <mergeCell ref="A91:F91"/>
    <mergeCell ref="A93:G93"/>
    <mergeCell ref="A98:F98"/>
    <mergeCell ref="B68:C68"/>
    <mergeCell ref="B69:C69"/>
    <mergeCell ref="B70:C70"/>
    <mergeCell ref="B71:C71"/>
    <mergeCell ref="B72:C72"/>
    <mergeCell ref="A78:F78"/>
    <mergeCell ref="A86:F86"/>
    <mergeCell ref="A87:F87"/>
    <mergeCell ref="A88:F88"/>
    <mergeCell ref="I11:I30"/>
    <mergeCell ref="I1:I9"/>
    <mergeCell ref="B51:C51"/>
    <mergeCell ref="A48:F48"/>
    <mergeCell ref="A1:G1"/>
    <mergeCell ref="A3:G3"/>
    <mergeCell ref="A2:G2"/>
    <mergeCell ref="B66:C66"/>
    <mergeCell ref="B57:C57"/>
    <mergeCell ref="B58:C58"/>
    <mergeCell ref="B59:C59"/>
    <mergeCell ref="B60:C60"/>
    <mergeCell ref="B61:C61"/>
    <mergeCell ref="B62:C62"/>
    <mergeCell ref="B63:C63"/>
    <mergeCell ref="B64:C64"/>
    <mergeCell ref="B65:C65"/>
    <mergeCell ref="B52:C52"/>
    <mergeCell ref="B53:C53"/>
    <mergeCell ref="B54:C54"/>
    <mergeCell ref="B55:C55"/>
    <mergeCell ref="B56:C56"/>
    <mergeCell ref="I31:I47"/>
    <mergeCell ref="I53:I66"/>
    <mergeCell ref="I68:I76"/>
    <mergeCell ref="I81:I90"/>
    <mergeCell ref="I95:I102"/>
    <mergeCell ref="I106:I120"/>
    <mergeCell ref="A113:G113"/>
    <mergeCell ref="A50:G50"/>
    <mergeCell ref="A154:F154"/>
    <mergeCell ref="A114:G114"/>
    <mergeCell ref="A77:F77"/>
    <mergeCell ref="A110:F110"/>
    <mergeCell ref="A111:F111"/>
    <mergeCell ref="A83:F83"/>
    <mergeCell ref="A84:F84"/>
    <mergeCell ref="A85:F85"/>
    <mergeCell ref="B67:C67"/>
    <mergeCell ref="B73:C73"/>
    <mergeCell ref="A79:F79"/>
    <mergeCell ref="A80:F80"/>
    <mergeCell ref="A81:F81"/>
    <mergeCell ref="A74:F74"/>
    <mergeCell ref="A76:G76"/>
    <mergeCell ref="A82:F82"/>
    <mergeCell ref="I125:I141"/>
    <mergeCell ref="I143:I160"/>
    <mergeCell ref="A220:G220"/>
    <mergeCell ref="A218:F218"/>
    <mergeCell ref="A188:G188"/>
    <mergeCell ref="B189:C189"/>
    <mergeCell ref="A156:G156"/>
    <mergeCell ref="B162:C162"/>
    <mergeCell ref="B163:C163"/>
    <mergeCell ref="B164:C164"/>
    <mergeCell ref="B165:C165"/>
    <mergeCell ref="B166:C166"/>
    <mergeCell ref="B167:C167"/>
    <mergeCell ref="B168:C168"/>
    <mergeCell ref="B169:C169"/>
    <mergeCell ref="B170:C170"/>
    <mergeCell ref="B171:C171"/>
    <mergeCell ref="B172:C172"/>
    <mergeCell ref="B173:C173"/>
    <mergeCell ref="B174:C174"/>
    <mergeCell ref="B175:C175"/>
    <mergeCell ref="B176:C176"/>
    <mergeCell ref="B177:C177"/>
    <mergeCell ref="B178:C178"/>
    <mergeCell ref="B179:C179"/>
    <mergeCell ref="B180:C180"/>
    <mergeCell ref="B365:C365"/>
    <mergeCell ref="B366:C366"/>
    <mergeCell ref="B367:C367"/>
    <mergeCell ref="A257:F257"/>
    <mergeCell ref="B346:C346"/>
    <mergeCell ref="A260:G260"/>
    <mergeCell ref="A343:F343"/>
    <mergeCell ref="A345:G345"/>
    <mergeCell ref="A248:F248"/>
    <mergeCell ref="A249:F249"/>
    <mergeCell ref="A250:F250"/>
    <mergeCell ref="A254:F254"/>
    <mergeCell ref="A256:F256"/>
    <mergeCell ref="B361:C361"/>
    <mergeCell ref="B362:C362"/>
    <mergeCell ref="B363:C363"/>
    <mergeCell ref="B364:C364"/>
  </mergeCells>
  <dataValidations count="3">
    <dataValidation type="whole" errorStyle="warning" allowBlank="1" showInputMessage="1" showErrorMessage="1" errorTitle="Duration of activity" error="Duration of activity is from 60 to 365/366 days maximum." sqref="E158:E185 E190:E217">
      <formula1>60</formula1>
      <formula2>366</formula2>
    </dataValidation>
    <dataValidation type="whole" errorStyle="warning" allowBlank="1" showInputMessage="1" showErrorMessage="1" errorTitle="Duration of activity" error="Duration of activity is from 5 days to 2 months, excluding travel time_x000a_(2 months = to 62 days)" sqref="E347:E370">
      <formula1>5</formula1>
      <formula2>62</formula2>
    </dataValidation>
    <dataValidation type="whole" errorStyle="warning" allowBlank="1" showInputMessage="1" showErrorMessage="1" errorTitle="Activity duration" error="Duration of activity is from 5 to 21 days (excluding travel time)" sqref="E52:E73">
      <formula1>5</formula1>
      <formula2>21</formula2>
    </dataValidation>
  </dataValidations>
  <printOptions horizontalCentered="1" gridLines="1"/>
  <pageMargins left="0.39370078740157483" right="0.39370078740157483" top="0.86614173228346458" bottom="0.39370078740157483" header="0.11811023622047245" footer="0.31496062992125984"/>
  <pageSetup scale="65" fitToHeight="0" orientation="portrait" r:id="rId1"/>
  <headerFooter>
    <oddHeader>&amp;C&amp;"-,Bold"KA2 - Capacity building in the field of youth
2020</oddHeader>
    <oddFooter>&amp;CPage &amp;P of &amp;N&amp;RVersion: &amp;D</oddFooter>
    <firstFooter>&amp;RVersion : &amp;D</firstFooter>
  </headerFooter>
  <rowBreaks count="7" manualBreakCount="7">
    <brk id="48" max="6" man="1"/>
    <brk id="111" max="6" man="1"/>
    <brk id="155" max="6" man="1"/>
    <brk id="218" max="6" man="1"/>
    <brk id="258" max="6" man="1"/>
    <brk id="311" max="6" man="1"/>
    <brk id="372" max="6" man="1"/>
  </rowBreaks>
  <customProperties>
    <customPr name="layoutContexts" r:id="rId2"/>
    <customPr name="SaveUndoMode" r:id="rId3"/>
  </customProperties>
  <extLst>
    <ext xmlns:x14="http://schemas.microsoft.com/office/spreadsheetml/2009/9/main" uri="{CCE6A557-97BC-4b89-ADB6-D9C93CAAB3DF}">
      <x14:dataValidations xmlns:xm="http://schemas.microsoft.com/office/excel/2006/main" count="4">
        <x14:dataValidation type="list" errorStyle="warning" showInputMessage="1" showErrorMessage="1" errorTitle="pleas make use of the list">
          <x14:formula1>
            <xm:f>'B4 RATES'!$A$3:$A$196</xm:f>
          </x14:formula1>
          <xm:sqref>D347:D370</xm:sqref>
        </x14:dataValidation>
        <x14:dataValidation type="list" errorStyle="warning" showInputMessage="1" showErrorMessage="1" errorTitle="pleas make use of the list">
          <x14:formula1>
            <xm:f>'B4 RATES'!$A$3:$A$196</xm:f>
          </x14:formula1>
          <xm:sqref>D52:D73</xm:sqref>
        </x14:dataValidation>
        <x14:dataValidation type="list" errorStyle="warning" showInputMessage="1" showErrorMessage="1" errorTitle="pleas make use of the list">
          <x14:formula1>
            <xm:f>'B4 RATES'!$A$4:$A$197</xm:f>
          </x14:formula1>
          <xm:sqref>D190:D217</xm:sqref>
        </x14:dataValidation>
        <x14:dataValidation type="list" errorStyle="warning" showInputMessage="1" showErrorMessage="1" errorTitle="pleas make use of the list">
          <x14:formula1>
            <xm:f>'B4 RATES'!$A$4:$A$197</xm:f>
          </x14:formula1>
          <xm:sqref>D158:D185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FF0000"/>
  </sheetPr>
  <dimension ref="A1:DQ43"/>
  <sheetViews>
    <sheetView view="pageBreakPreview" zoomScale="110" zoomScaleNormal="100" zoomScaleSheetLayoutView="110" workbookViewId="0">
      <selection activeCell="C50" sqref="C50"/>
    </sheetView>
  </sheetViews>
  <sheetFormatPr defaultRowHeight="15" x14ac:dyDescent="0.25"/>
  <cols>
    <col min="1" max="1" width="14.140625" style="1" customWidth="1"/>
    <col min="2" max="2" width="10.7109375" style="1" customWidth="1"/>
    <col min="3" max="3" width="84.42578125" style="1" customWidth="1"/>
    <col min="4" max="4" width="21.5703125" style="1" customWidth="1"/>
    <col min="5" max="5" width="9.28515625" style="1" hidden="1" customWidth="1"/>
    <col min="6" max="6" width="13.28515625" style="1" hidden="1" customWidth="1"/>
    <col min="7" max="7" width="14" style="1" hidden="1" customWidth="1"/>
    <col min="8" max="8" width="9.140625" style="1" hidden="1" customWidth="1"/>
    <col min="9" max="9" width="9.140625" style="1" customWidth="1"/>
    <col min="10" max="16384" width="9.140625" style="1"/>
  </cols>
  <sheetData>
    <row r="1" spans="1:17" ht="28.5" customHeight="1" x14ac:dyDescent="0.5">
      <c r="A1" s="423" t="s">
        <v>237</v>
      </c>
      <c r="B1" s="424"/>
      <c r="C1" s="424"/>
      <c r="D1" s="425"/>
      <c r="E1" s="1" t="e">
        <f>E2</f>
        <v>#REF!</v>
      </c>
    </row>
    <row r="2" spans="1:17" ht="33" customHeight="1" thickBot="1" x14ac:dyDescent="0.3">
      <c r="A2" s="435" t="s">
        <v>210</v>
      </c>
      <c r="B2" s="436"/>
      <c r="C2" s="437"/>
      <c r="D2" s="107" t="s">
        <v>212</v>
      </c>
      <c r="E2" s="1" t="e">
        <f>'MOBILITY ACTIVITIES'!#REF!</f>
        <v>#REF!</v>
      </c>
    </row>
    <row r="3" spans="1:17" ht="21" customHeight="1" x14ac:dyDescent="0.3">
      <c r="A3" s="412" t="s">
        <v>1</v>
      </c>
      <c r="B3" s="413"/>
      <c r="C3" s="413"/>
      <c r="D3" s="426"/>
      <c r="E3" s="1" t="e">
        <f>'MOBILITY ACTIVITIES'!#REF!</f>
        <v>#REF!</v>
      </c>
    </row>
    <row r="4" spans="1:17" ht="70.5" customHeight="1" x14ac:dyDescent="0.3">
      <c r="A4" s="410" t="s">
        <v>314</v>
      </c>
      <c r="B4" s="411"/>
      <c r="C4" s="411"/>
      <c r="D4" s="108">
        <f>'CAPACITY BUILDING ACT'!G18</f>
        <v>0</v>
      </c>
      <c r="E4" s="108"/>
      <c r="F4" s="108"/>
    </row>
    <row r="5" spans="1:17" ht="54" customHeight="1" x14ac:dyDescent="0.3">
      <c r="A5" s="410" t="s">
        <v>284</v>
      </c>
      <c r="B5" s="411"/>
      <c r="C5" s="411"/>
      <c r="D5" s="108">
        <f>'CAPACITY BUILDING ACT'!G43</f>
        <v>0</v>
      </c>
      <c r="E5" s="1" t="e">
        <f>'MOBILITY ACTIVITIES'!#REF!</f>
        <v>#REF!</v>
      </c>
    </row>
    <row r="6" spans="1:17" ht="32.25" customHeight="1" x14ac:dyDescent="0.3">
      <c r="A6" s="410" t="s">
        <v>315</v>
      </c>
      <c r="B6" s="411"/>
      <c r="C6" s="411"/>
      <c r="D6" s="109">
        <f>'CAPACITY BUILDING ACT'!G134</f>
        <v>0</v>
      </c>
      <c r="E6" s="1" t="e">
        <f>'MOBILITY ACTIVITIES'!#REF!</f>
        <v>#REF!</v>
      </c>
    </row>
    <row r="7" spans="1:17" ht="18.75" x14ac:dyDescent="0.3">
      <c r="A7" s="75" t="str">
        <f>'CAPACITY BUILDING ACT'!A45:G45</f>
        <v>3.1 Board and lodging including local transport</v>
      </c>
      <c r="B7" s="76"/>
      <c r="C7" s="76"/>
      <c r="D7" s="103">
        <f>'CAPACITY BUILDING ACT'!G71</f>
        <v>0</v>
      </c>
      <c r="E7" s="1" t="e">
        <f>'MOBILITY ACTIVITIES'!#REF!</f>
        <v>#REF!</v>
      </c>
    </row>
    <row r="8" spans="1:17" ht="18.75" x14ac:dyDescent="0.3">
      <c r="A8" s="75" t="str">
        <f>'CAPACITY BUILDING ACT'!A72:G72</f>
        <v>3.2 Visa and insurance costs</v>
      </c>
      <c r="B8" s="76"/>
      <c r="C8" s="76"/>
      <c r="D8" s="47">
        <f>'CAPACITY BUILDING ACT'!G87</f>
        <v>0</v>
      </c>
      <c r="E8" s="1" t="e">
        <f>'MOBILITY ACTIVITIES'!#REF!</f>
        <v>#REF!</v>
      </c>
      <c r="J8" s="78"/>
    </row>
    <row r="9" spans="1:17" ht="18.75" x14ac:dyDescent="0.3">
      <c r="A9" s="407" t="str">
        <f>'CAPACITY BUILDING ACT'!A88:G88</f>
        <v>3.3 Rental of rooms for meetings, conferences, other international events</v>
      </c>
      <c r="B9" s="408"/>
      <c r="C9" s="409"/>
      <c r="D9" s="99">
        <f>'CAPACITY BUILDING ACT'!G103</f>
        <v>0</v>
      </c>
      <c r="E9" s="1" t="e">
        <f>'MOBILITY ACTIVITIES'!#REF!</f>
        <v>#REF!</v>
      </c>
      <c r="N9" s="59"/>
      <c r="O9" s="59"/>
      <c r="P9" s="59"/>
      <c r="Q9" s="59"/>
    </row>
    <row r="10" spans="1:17" ht="18.75" customHeight="1" x14ac:dyDescent="0.3">
      <c r="A10" s="407" t="str">
        <f>'CAPACITY BUILDING ACT'!A104:G104</f>
        <v>3.4 Interpretation costs</v>
      </c>
      <c r="B10" s="408"/>
      <c r="C10" s="409"/>
      <c r="D10" s="47">
        <f>'CAPACITY BUILDING ACT'!G115</f>
        <v>0</v>
      </c>
      <c r="E10" s="1" t="e">
        <f>'MOBILITY ACTIVITIES'!#REF!</f>
        <v>#REF!</v>
      </c>
      <c r="N10" s="59"/>
      <c r="O10" s="59"/>
      <c r="P10" s="59"/>
      <c r="Q10" s="59"/>
    </row>
    <row r="11" spans="1:17" ht="18.75" customHeight="1" x14ac:dyDescent="0.3">
      <c r="A11" s="129" t="str">
        <f>'CAPACITY BUILDING ACT'!A116:G116</f>
        <v>3.5 Costs for external speakers, including board &amp; lodging and travel costs</v>
      </c>
      <c r="B11" s="130"/>
      <c r="C11" s="130"/>
      <c r="D11" s="47">
        <f>'CAPACITY BUILDING ACT'!G133</f>
        <v>0</v>
      </c>
      <c r="N11" s="59"/>
      <c r="O11" s="59"/>
      <c r="P11" s="59"/>
      <c r="Q11" s="59"/>
    </row>
    <row r="12" spans="1:17" ht="47.25" customHeight="1" x14ac:dyDescent="0.3">
      <c r="A12" s="410" t="s">
        <v>316</v>
      </c>
      <c r="B12" s="411"/>
      <c r="C12" s="411"/>
      <c r="D12" s="109">
        <f>'CAPACITY BUILDING ACT'!G204</f>
        <v>0</v>
      </c>
      <c r="E12" s="1" t="e">
        <f>'MOBILITY ACTIVITIES'!#REF!</f>
        <v>#REF!</v>
      </c>
      <c r="N12" s="59"/>
      <c r="O12" s="59"/>
      <c r="P12" s="59"/>
      <c r="Q12" s="59"/>
    </row>
    <row r="13" spans="1:17" ht="18.75" x14ac:dyDescent="0.3">
      <c r="A13" s="427" t="str">
        <f>'CAPACITY BUILDING ACT'!A136:G136</f>
        <v xml:space="preserve">4.1 Production </v>
      </c>
      <c r="B13" s="428"/>
      <c r="C13" s="429"/>
      <c r="D13" s="103">
        <f>'CAPACITY BUILDING ACT'!G161</f>
        <v>0</v>
      </c>
      <c r="E13" s="1" t="e">
        <f>'MOBILITY ACTIVITIES'!#REF!</f>
        <v>#REF!</v>
      </c>
      <c r="N13" s="59"/>
      <c r="O13" s="59"/>
      <c r="P13" s="59"/>
      <c r="Q13" s="59"/>
    </row>
    <row r="14" spans="1:17" ht="18.75" x14ac:dyDescent="0.3">
      <c r="A14" s="427" t="str">
        <f>'CAPACITY BUILDING ACT'!A162:G162</f>
        <v>4.2 Translation</v>
      </c>
      <c r="B14" s="428"/>
      <c r="C14" s="429"/>
      <c r="D14" s="47">
        <f>'CAPACITY BUILDING ACT'!G178</f>
        <v>0</v>
      </c>
      <c r="E14" s="1" t="e">
        <f>'MOBILITY ACTIVITIES'!#REF!</f>
        <v>#REF!</v>
      </c>
      <c r="N14" s="406"/>
      <c r="O14" s="406"/>
      <c r="P14" s="406"/>
      <c r="Q14" s="59"/>
    </row>
    <row r="15" spans="1:17" ht="18.75" customHeight="1" x14ac:dyDescent="0.3">
      <c r="A15" s="73" t="str">
        <f>'CAPACITY BUILDING ACT'!A179:G179</f>
        <v xml:space="preserve">4.3 Dissemination and/or information costs </v>
      </c>
      <c r="B15" s="74"/>
      <c r="C15" s="74"/>
      <c r="D15" s="102">
        <f>'CAPACITY BUILDING ACT'!G203</f>
        <v>0</v>
      </c>
      <c r="E15" s="1" t="e">
        <f>'MOBILITY ACTIVITIES'!#REF!</f>
        <v>#REF!</v>
      </c>
      <c r="N15" s="59"/>
      <c r="O15" s="59"/>
      <c r="P15" s="59"/>
      <c r="Q15" s="59"/>
    </row>
    <row r="16" spans="1:17" ht="29.25" customHeight="1" x14ac:dyDescent="0.3">
      <c r="A16" s="410" t="s">
        <v>300</v>
      </c>
      <c r="B16" s="411"/>
      <c r="C16" s="411"/>
      <c r="D16" s="109">
        <f>'CAPACITY BUILDING ACT'!G226</f>
        <v>0</v>
      </c>
      <c r="E16" s="158"/>
      <c r="N16" s="59"/>
      <c r="O16" s="59"/>
      <c r="P16" s="59"/>
      <c r="Q16" s="59"/>
    </row>
    <row r="17" spans="1:121" ht="99.75" customHeight="1" x14ac:dyDescent="0.3">
      <c r="A17" s="410" t="str">
        <f>'CAPACITY BUILDING ACT'!A227:G227</f>
        <v>6. Costs related to linguistic, intercultural, task-related preparation of participants in mobility activities (please note that these costs can only be claimed for youth exchanges, volunteering activities or mobility of youth workers). For volunteering activities: please bear in mind that the volunteering training cycle costs are eligible only for volunteering activities in Partner countries of the regions 5-12. National Agencies  and  SALTO organise the training cycle activities in Programme countries and in Partner countries of the regions 1-4).</v>
      </c>
      <c r="B17" s="411"/>
      <c r="C17" s="411"/>
      <c r="D17" s="109">
        <f>'CAPACITY BUILDING ACT'!G240</f>
        <v>0</v>
      </c>
      <c r="E17" s="1" t="e">
        <f>'MOBILITY ACTIVITIES'!#REF!</f>
        <v>#REF!</v>
      </c>
      <c r="F17" s="1" t="e">
        <f>'MOBILITY ACTIVITIES'!#REF!</f>
        <v>#REF!</v>
      </c>
      <c r="N17" s="59"/>
      <c r="O17" s="59"/>
      <c r="P17" s="59"/>
      <c r="Q17" s="59"/>
    </row>
    <row r="18" spans="1:121" ht="45" customHeight="1" x14ac:dyDescent="0.3">
      <c r="A18" s="410" t="str">
        <f>'CAPACITY BUILDING ACT'!A241:G241</f>
        <v>7. Costs for the financial audit of the project (only if the requested grant based on all real costs of the project is higher than 60.000 EUR).</v>
      </c>
      <c r="B18" s="411"/>
      <c r="C18" s="411"/>
      <c r="D18" s="109">
        <f>'CAPACITY BUILDING ACT'!G246</f>
        <v>0</v>
      </c>
      <c r="N18" s="59"/>
      <c r="O18" s="59"/>
      <c r="P18" s="59"/>
      <c r="Q18" s="59"/>
    </row>
    <row r="19" spans="1:121" ht="24.75" customHeight="1" thickBot="1" x14ac:dyDescent="0.35">
      <c r="A19" s="430" t="s">
        <v>58</v>
      </c>
      <c r="B19" s="431"/>
      <c r="C19" s="431"/>
      <c r="D19" s="110">
        <f>(D5+D6+D12+D17+D18+D4+D16)</f>
        <v>0</v>
      </c>
      <c r="E19" s="1" t="e">
        <f>'MOBILITY ACTIVITIES'!#REF!</f>
        <v>#REF!</v>
      </c>
      <c r="F19" s="8">
        <f>ROUND(D19*7%,2)</f>
        <v>0</v>
      </c>
      <c r="K19" s="71"/>
    </row>
    <row r="20" spans="1:121" ht="24.75" customHeight="1" x14ac:dyDescent="0.3">
      <c r="A20" s="412" t="str">
        <f>'CAPACITY BUILDING ACT'!A249:G249</f>
        <v>INDIRECT COSTS</v>
      </c>
      <c r="B20" s="413"/>
      <c r="C20" s="413"/>
      <c r="D20" s="414"/>
      <c r="E20" s="1" t="e">
        <f>'MOBILITY ACTIVITIES'!#REF!</f>
        <v>#REF!</v>
      </c>
      <c r="K20" s="71"/>
    </row>
    <row r="21" spans="1:121" ht="24.75" customHeight="1" x14ac:dyDescent="0.3">
      <c r="A21" s="11" t="str">
        <f>'CAPACITY BUILDING ACT'!A251:F251</f>
        <v>Indirect costs (Flat rate amount not exceeding 7% of eligible direct costs)</v>
      </c>
      <c r="B21" s="7"/>
      <c r="C21" s="7"/>
      <c r="D21" s="102">
        <f>'CAPACITY BUILDING ACT'!G252</f>
        <v>0</v>
      </c>
      <c r="E21" s="1" t="e">
        <f>'MOBILITY ACTIVITIES'!#REF!</f>
        <v>#REF!</v>
      </c>
      <c r="K21" s="71"/>
    </row>
    <row r="22" spans="1:121" ht="24.75" customHeight="1" thickBot="1" x14ac:dyDescent="0.35">
      <c r="A22" s="432" t="s">
        <v>54</v>
      </c>
      <c r="B22" s="433"/>
      <c r="C22" s="433"/>
      <c r="D22" s="111">
        <f>D21</f>
        <v>0</v>
      </c>
      <c r="E22" s="1" t="e">
        <f>'MOBILITY ACTIVITIES'!#REF!</f>
        <v>#REF!</v>
      </c>
      <c r="K22" s="72"/>
    </row>
    <row r="23" spans="1:121" ht="24.75" customHeight="1" thickBot="1" x14ac:dyDescent="0.35">
      <c r="A23" s="415" t="s">
        <v>229</v>
      </c>
      <c r="B23" s="416"/>
      <c r="C23" s="417"/>
      <c r="D23" s="94">
        <f>D19+D22</f>
        <v>0</v>
      </c>
      <c r="E23" s="1" t="e">
        <f>'MOBILITY ACTIVITIES'!#REF!</f>
        <v>#REF!</v>
      </c>
      <c r="K23" s="72"/>
    </row>
    <row r="24" spans="1:121" ht="18.75" x14ac:dyDescent="0.3">
      <c r="A24" s="92"/>
      <c r="B24" s="89"/>
      <c r="C24" s="89"/>
      <c r="D24" s="90"/>
      <c r="K24" s="72"/>
    </row>
    <row r="25" spans="1:121" ht="19.5" thickBot="1" x14ac:dyDescent="0.35">
      <c r="A25" s="92"/>
      <c r="B25" s="89"/>
      <c r="C25" s="89"/>
      <c r="D25" s="90"/>
      <c r="K25" s="72"/>
    </row>
    <row r="26" spans="1:121" ht="23.25" customHeight="1" x14ac:dyDescent="0.3">
      <c r="A26" s="412" t="s">
        <v>213</v>
      </c>
      <c r="B26" s="413"/>
      <c r="C26" s="413"/>
      <c r="D26" s="414" t="s">
        <v>60</v>
      </c>
      <c r="E26" s="1" t="e">
        <f>'MOBILITY ACTIVITIES'!#REF!</f>
        <v>#REF!</v>
      </c>
      <c r="F26" s="36"/>
      <c r="K26" s="72"/>
    </row>
    <row r="27" spans="1:121" ht="39.75" customHeight="1" x14ac:dyDescent="0.25">
      <c r="A27" s="421" t="s">
        <v>214</v>
      </c>
      <c r="B27" s="422"/>
      <c r="C27" s="136" t="str">
        <f>IF(D27&lt;&gt;'CAPACITY BUILDING ACT'!G260,"Your co-financing  was increased","")</f>
        <v/>
      </c>
      <c r="D27" s="134">
        <f>IF('CAPACITY BUILDING ACT'!G260&lt;D23*20%,D23*0.2,'CAPACITY BUILDING ACT'!G260)</f>
        <v>0</v>
      </c>
      <c r="E27" s="1" t="e">
        <f>'MOBILITY ACTIVITIES'!#REF!</f>
        <v>#REF!</v>
      </c>
      <c r="F27" s="37">
        <v>150000</v>
      </c>
      <c r="K27" s="72"/>
      <c r="R27" s="71"/>
      <c r="S27" s="71"/>
      <c r="T27" s="71"/>
      <c r="U27" s="71"/>
      <c r="V27" s="71"/>
      <c r="W27" s="71"/>
      <c r="X27" s="71"/>
      <c r="Y27" s="71"/>
      <c r="Z27" s="71"/>
      <c r="AA27" s="71"/>
      <c r="AB27" s="71"/>
      <c r="AC27" s="71"/>
      <c r="AD27" s="71"/>
      <c r="AE27" s="71"/>
      <c r="AF27" s="71"/>
      <c r="AG27" s="71"/>
      <c r="AH27" s="71"/>
      <c r="AI27" s="71"/>
      <c r="AJ27" s="71"/>
      <c r="AK27" s="71"/>
      <c r="AL27" s="71"/>
      <c r="AM27" s="71"/>
      <c r="AN27" s="71"/>
      <c r="AO27" s="71"/>
      <c r="AP27" s="71"/>
      <c r="AQ27" s="71"/>
      <c r="AR27" s="71"/>
      <c r="AS27" s="71"/>
      <c r="AT27" s="71"/>
      <c r="AU27" s="71"/>
      <c r="AV27" s="71"/>
      <c r="AW27" s="71"/>
      <c r="AX27" s="71"/>
      <c r="AY27" s="71"/>
      <c r="AZ27" s="71"/>
      <c r="BA27" s="71"/>
      <c r="BB27" s="71"/>
      <c r="BC27" s="71"/>
      <c r="BD27" s="71"/>
      <c r="BE27" s="71"/>
      <c r="BF27" s="71"/>
      <c r="BG27" s="71"/>
      <c r="BH27" s="71"/>
      <c r="BI27" s="71"/>
      <c r="BJ27" s="71"/>
      <c r="BK27" s="71"/>
      <c r="BL27" s="71"/>
      <c r="BM27" s="71"/>
      <c r="BN27" s="71"/>
      <c r="BO27" s="71"/>
      <c r="BP27" s="71"/>
      <c r="BQ27" s="71"/>
      <c r="BR27" s="71"/>
      <c r="BS27" s="71"/>
      <c r="BT27" s="71"/>
      <c r="BU27" s="71"/>
      <c r="BV27" s="71"/>
      <c r="BW27" s="71"/>
      <c r="BX27" s="71"/>
      <c r="BY27" s="71"/>
      <c r="BZ27" s="71"/>
      <c r="CA27" s="71"/>
      <c r="CB27" s="71"/>
      <c r="CC27" s="71"/>
      <c r="CD27" s="71"/>
      <c r="CE27" s="71"/>
      <c r="CF27" s="71"/>
      <c r="CG27" s="71"/>
      <c r="CH27" s="71"/>
      <c r="CI27" s="71"/>
      <c r="CJ27" s="71"/>
      <c r="CK27" s="71"/>
      <c r="CL27" s="71"/>
      <c r="CM27" s="71"/>
      <c r="CN27" s="71"/>
      <c r="CO27" s="71"/>
      <c r="CP27" s="71"/>
      <c r="CQ27" s="71"/>
      <c r="CR27" s="71"/>
      <c r="CS27" s="71"/>
      <c r="CT27" s="71"/>
      <c r="CU27" s="71"/>
      <c r="CV27" s="71"/>
      <c r="CW27" s="71"/>
      <c r="CX27" s="71"/>
      <c r="CY27" s="71"/>
      <c r="CZ27" s="71"/>
      <c r="DA27" s="71"/>
      <c r="DB27" s="71"/>
      <c r="DC27" s="71"/>
      <c r="DD27" s="71"/>
      <c r="DE27" s="71"/>
      <c r="DF27" s="71"/>
      <c r="DG27" s="71"/>
      <c r="DH27" s="71"/>
      <c r="DI27" s="71"/>
      <c r="DJ27" s="71"/>
      <c r="DK27" s="71"/>
      <c r="DL27" s="71"/>
      <c r="DM27" s="71"/>
      <c r="DN27" s="71"/>
      <c r="DO27" s="71"/>
      <c r="DP27" s="71"/>
      <c r="DQ27" s="71"/>
    </row>
    <row r="28" spans="1:121" ht="21" customHeight="1" x14ac:dyDescent="0.3">
      <c r="A28" s="12" t="s">
        <v>59</v>
      </c>
      <c r="B28" s="9" t="str">
        <f>IFERROR(IF((D23-D27)/D29&gt;80%,"80%",(D23-D27)/D29),"")</f>
        <v/>
      </c>
      <c r="C28" s="133" t="str">
        <f>IFERROR(IF((D23-D27)/D29&gt;80%,"% of co-financing was updated to 80%","(Max 80%)"),"")</f>
        <v/>
      </c>
      <c r="D28" s="82">
        <f>IF(D23-D27&gt;D23*0.8,D23*0.8,D23-D27)</f>
        <v>0</v>
      </c>
      <c r="E28" s="1" t="e">
        <f>'MOBILITY ACTIVITIES'!#REF!</f>
        <v>#REF!</v>
      </c>
      <c r="F28" s="37">
        <f>D23*80%</f>
        <v>0</v>
      </c>
      <c r="K28" s="72"/>
      <c r="R28" s="71"/>
      <c r="S28" s="71"/>
      <c r="T28" s="71"/>
      <c r="U28" s="71"/>
      <c r="V28" s="71"/>
      <c r="W28" s="71"/>
      <c r="X28" s="71"/>
      <c r="Y28" s="71"/>
      <c r="Z28" s="71"/>
      <c r="AA28" s="71"/>
      <c r="AB28" s="71"/>
      <c r="AC28" s="71"/>
      <c r="AD28" s="71"/>
      <c r="AE28" s="71"/>
      <c r="AF28" s="71"/>
      <c r="AG28" s="71"/>
      <c r="AH28" s="71"/>
      <c r="AI28" s="71"/>
      <c r="AJ28" s="71"/>
      <c r="AK28" s="71"/>
      <c r="AL28" s="71"/>
      <c r="AM28" s="71"/>
      <c r="AN28" s="71"/>
      <c r="AO28" s="71"/>
      <c r="AP28" s="71"/>
      <c r="AQ28" s="71"/>
      <c r="AR28" s="71"/>
      <c r="AS28" s="71"/>
      <c r="AT28" s="71"/>
      <c r="AU28" s="71"/>
      <c r="AV28" s="71"/>
      <c r="AW28" s="71"/>
      <c r="AX28" s="71"/>
      <c r="AY28" s="71"/>
      <c r="AZ28" s="71"/>
      <c r="BA28" s="71"/>
      <c r="BB28" s="71"/>
      <c r="BC28" s="71"/>
      <c r="BD28" s="71"/>
      <c r="BE28" s="71"/>
      <c r="BF28" s="71"/>
      <c r="BG28" s="71"/>
      <c r="BH28" s="71"/>
      <c r="BI28" s="71"/>
      <c r="BJ28" s="71"/>
      <c r="BK28" s="71"/>
      <c r="BL28" s="71"/>
      <c r="BM28" s="71"/>
      <c r="BN28" s="71"/>
      <c r="BO28" s="71"/>
      <c r="BP28" s="71"/>
      <c r="BQ28" s="71"/>
      <c r="BR28" s="71"/>
      <c r="BS28" s="71"/>
      <c r="BT28" s="71"/>
      <c r="BU28" s="71"/>
      <c r="BV28" s="71"/>
      <c r="BW28" s="71"/>
      <c r="BX28" s="71"/>
      <c r="BY28" s="71"/>
      <c r="BZ28" s="71"/>
      <c r="CA28" s="71"/>
      <c r="CB28" s="71"/>
      <c r="CC28" s="71"/>
      <c r="CD28" s="71"/>
      <c r="CE28" s="71"/>
      <c r="CF28" s="71"/>
      <c r="CG28" s="71"/>
      <c r="CH28" s="71"/>
      <c r="CI28" s="71"/>
      <c r="CJ28" s="71"/>
      <c r="CK28" s="71"/>
      <c r="CL28" s="71"/>
      <c r="CM28" s="71"/>
      <c r="CN28" s="71"/>
      <c r="CO28" s="71"/>
      <c r="CP28" s="71"/>
      <c r="CQ28" s="71"/>
      <c r="CR28" s="71"/>
      <c r="CS28" s="71"/>
      <c r="CT28" s="71"/>
      <c r="CU28" s="71"/>
      <c r="CV28" s="71"/>
      <c r="CW28" s="71"/>
      <c r="CX28" s="71"/>
      <c r="CY28" s="71"/>
      <c r="CZ28" s="71"/>
      <c r="DA28" s="71"/>
      <c r="DB28" s="71"/>
      <c r="DC28" s="71"/>
      <c r="DD28" s="71"/>
      <c r="DE28" s="71"/>
      <c r="DF28" s="71"/>
      <c r="DG28" s="71"/>
      <c r="DH28" s="71"/>
      <c r="DI28" s="71"/>
      <c r="DJ28" s="71"/>
      <c r="DK28" s="71"/>
      <c r="DL28" s="71"/>
      <c r="DM28" s="71"/>
      <c r="DN28" s="71"/>
      <c r="DO28" s="71"/>
      <c r="DP28" s="71"/>
      <c r="DQ28" s="71"/>
    </row>
    <row r="29" spans="1:121" ht="19.5" customHeight="1" thickBot="1" x14ac:dyDescent="0.35">
      <c r="A29" s="419" t="s">
        <v>60</v>
      </c>
      <c r="B29" s="420"/>
      <c r="C29" s="434"/>
      <c r="D29" s="93">
        <f>SUM(D27:D28)</f>
        <v>0</v>
      </c>
      <c r="E29" s="87" t="e">
        <f>'MOBILITY ACTIVITIES'!#REF!</f>
        <v>#REF!</v>
      </c>
      <c r="F29" s="88">
        <f>D23-D27</f>
        <v>0</v>
      </c>
      <c r="K29" s="72"/>
      <c r="R29" s="71"/>
      <c r="S29" s="71"/>
      <c r="T29" s="71"/>
      <c r="U29" s="71"/>
      <c r="V29" s="71"/>
      <c r="W29" s="71"/>
      <c r="X29" s="71"/>
      <c r="Y29" s="71"/>
      <c r="Z29" s="71"/>
      <c r="AA29" s="71"/>
      <c r="AB29" s="71"/>
      <c r="AC29" s="71"/>
      <c r="AD29" s="71"/>
      <c r="AE29" s="71"/>
      <c r="AF29" s="71"/>
      <c r="AG29" s="71"/>
      <c r="AH29" s="71"/>
      <c r="AI29" s="71"/>
      <c r="AJ29" s="71"/>
      <c r="AK29" s="71"/>
      <c r="AL29" s="71"/>
      <c r="AM29" s="71"/>
      <c r="AN29" s="71"/>
      <c r="AO29" s="71"/>
      <c r="AP29" s="71"/>
      <c r="AQ29" s="71"/>
      <c r="AR29" s="71"/>
      <c r="AS29" s="71"/>
      <c r="AT29" s="71"/>
      <c r="AU29" s="71"/>
      <c r="AV29" s="71"/>
      <c r="AW29" s="71"/>
      <c r="AX29" s="71"/>
      <c r="AY29" s="71"/>
      <c r="AZ29" s="71"/>
      <c r="BA29" s="71"/>
      <c r="BB29" s="71"/>
      <c r="BC29" s="71"/>
      <c r="BD29" s="71"/>
      <c r="BE29" s="71"/>
      <c r="BF29" s="71"/>
      <c r="BG29" s="71"/>
      <c r="BH29" s="71"/>
      <c r="BI29" s="71"/>
      <c r="BJ29" s="71"/>
      <c r="BK29" s="71"/>
      <c r="BL29" s="71"/>
      <c r="BM29" s="71"/>
      <c r="BN29" s="71"/>
      <c r="BO29" s="71"/>
      <c r="BP29" s="71"/>
      <c r="BQ29" s="71"/>
      <c r="BR29" s="71"/>
      <c r="BS29" s="71"/>
      <c r="BT29" s="71"/>
      <c r="BU29" s="71"/>
      <c r="BV29" s="71"/>
      <c r="BW29" s="71"/>
      <c r="BX29" s="71"/>
      <c r="BY29" s="71"/>
      <c r="BZ29" s="71"/>
      <c r="CA29" s="71"/>
      <c r="CB29" s="71"/>
      <c r="CC29" s="71"/>
      <c r="CD29" s="71"/>
      <c r="CE29" s="71"/>
      <c r="CF29" s="71"/>
      <c r="CG29" s="71"/>
      <c r="CH29" s="71"/>
      <c r="CI29" s="71"/>
      <c r="CJ29" s="71"/>
      <c r="CK29" s="71"/>
      <c r="CL29" s="71"/>
      <c r="CM29" s="71"/>
      <c r="CN29" s="71"/>
      <c r="CO29" s="71"/>
      <c r="CP29" s="71"/>
      <c r="CQ29" s="71"/>
      <c r="CR29" s="71"/>
      <c r="CS29" s="71"/>
      <c r="CT29" s="71"/>
      <c r="CU29" s="71"/>
      <c r="CV29" s="71"/>
      <c r="CW29" s="71"/>
      <c r="CX29" s="71"/>
      <c r="CY29" s="71"/>
      <c r="CZ29" s="71"/>
      <c r="DA29" s="71"/>
      <c r="DB29" s="71"/>
      <c r="DC29" s="71"/>
      <c r="DD29" s="71"/>
      <c r="DE29" s="71"/>
      <c r="DF29" s="71"/>
      <c r="DG29" s="71"/>
      <c r="DH29" s="71"/>
      <c r="DI29" s="71"/>
      <c r="DJ29" s="71"/>
      <c r="DK29" s="71"/>
      <c r="DL29" s="71"/>
      <c r="DM29" s="71"/>
      <c r="DN29" s="71"/>
      <c r="DO29" s="71"/>
      <c r="DP29" s="71"/>
      <c r="DQ29" s="71"/>
    </row>
    <row r="30" spans="1:121" ht="24.75" customHeight="1" x14ac:dyDescent="0.3">
      <c r="A30" s="83"/>
      <c r="B30" s="83"/>
      <c r="C30" s="83"/>
      <c r="D30" s="84"/>
      <c r="E30" s="59"/>
      <c r="F30" s="85"/>
      <c r="G30" s="59"/>
      <c r="H30" s="59"/>
      <c r="I30" s="59"/>
      <c r="J30" s="59"/>
      <c r="K30" s="72"/>
      <c r="R30" s="71"/>
      <c r="S30" s="71"/>
      <c r="T30" s="71"/>
      <c r="U30" s="71"/>
      <c r="V30" s="71"/>
      <c r="W30" s="71"/>
      <c r="X30" s="71"/>
      <c r="Y30" s="71"/>
      <c r="Z30" s="71"/>
      <c r="AA30" s="71"/>
      <c r="AB30" s="71"/>
      <c r="AC30" s="71"/>
      <c r="AD30" s="71"/>
      <c r="AE30" s="71"/>
      <c r="AF30" s="71"/>
      <c r="AG30" s="71"/>
      <c r="AH30" s="71"/>
      <c r="AI30" s="71"/>
      <c r="AJ30" s="71"/>
      <c r="AK30" s="71"/>
      <c r="AL30" s="71"/>
      <c r="AM30" s="71"/>
      <c r="AN30" s="71"/>
      <c r="AO30" s="71"/>
      <c r="AP30" s="71"/>
      <c r="AQ30" s="71"/>
      <c r="AR30" s="71"/>
      <c r="AS30" s="71"/>
      <c r="AT30" s="71"/>
      <c r="AU30" s="71"/>
      <c r="AV30" s="71"/>
      <c r="AW30" s="71"/>
      <c r="AX30" s="71"/>
      <c r="AY30" s="71"/>
      <c r="AZ30" s="71"/>
      <c r="BA30" s="71"/>
      <c r="BB30" s="71"/>
      <c r="BC30" s="71"/>
      <c r="BD30" s="71"/>
      <c r="BE30" s="71"/>
      <c r="BF30" s="71"/>
      <c r="BG30" s="71"/>
      <c r="BH30" s="71"/>
      <c r="BI30" s="71"/>
      <c r="BJ30" s="71"/>
      <c r="BK30" s="71"/>
      <c r="BL30" s="71"/>
      <c r="BM30" s="71"/>
      <c r="BN30" s="71"/>
      <c r="BO30" s="71"/>
      <c r="BP30" s="71"/>
      <c r="BQ30" s="71"/>
      <c r="BR30" s="71"/>
      <c r="BS30" s="71"/>
      <c r="BT30" s="71"/>
      <c r="BU30" s="71"/>
      <c r="BV30" s="71"/>
      <c r="BW30" s="71"/>
      <c r="BX30" s="71"/>
      <c r="BY30" s="71"/>
      <c r="BZ30" s="71"/>
      <c r="CA30" s="71"/>
      <c r="CB30" s="71"/>
      <c r="CC30" s="71"/>
      <c r="CD30" s="71"/>
      <c r="CE30" s="71"/>
      <c r="CF30" s="71"/>
      <c r="CG30" s="71"/>
      <c r="CH30" s="71"/>
      <c r="CI30" s="71"/>
      <c r="CJ30" s="71"/>
      <c r="CK30" s="71"/>
      <c r="CL30" s="71"/>
      <c r="CM30" s="71"/>
      <c r="CN30" s="71"/>
      <c r="CO30" s="71"/>
      <c r="CP30" s="71"/>
      <c r="CQ30" s="71"/>
      <c r="CR30" s="71"/>
      <c r="CS30" s="71"/>
      <c r="CT30" s="71"/>
      <c r="CU30" s="71"/>
      <c r="CV30" s="71"/>
      <c r="CW30" s="71"/>
      <c r="CX30" s="71"/>
      <c r="CY30" s="71"/>
      <c r="CZ30" s="71"/>
      <c r="DA30" s="71"/>
      <c r="DB30" s="71"/>
      <c r="DC30" s="71"/>
      <c r="DD30" s="71"/>
      <c r="DE30" s="71"/>
      <c r="DF30" s="71"/>
      <c r="DG30" s="71"/>
      <c r="DH30" s="71"/>
      <c r="DI30" s="71"/>
      <c r="DJ30" s="71"/>
      <c r="DK30" s="71"/>
      <c r="DL30" s="71"/>
      <c r="DM30" s="71"/>
      <c r="DN30" s="71"/>
      <c r="DO30" s="71"/>
      <c r="DP30" s="71"/>
      <c r="DQ30" s="71"/>
    </row>
    <row r="31" spans="1:121" ht="24.75" customHeight="1" thickBot="1" x14ac:dyDescent="0.35">
      <c r="A31" s="83"/>
      <c r="B31" s="83"/>
      <c r="C31" s="83"/>
      <c r="D31" s="84"/>
      <c r="E31" s="59"/>
      <c r="F31" s="85"/>
      <c r="G31" s="59"/>
      <c r="H31" s="59"/>
      <c r="I31" s="59"/>
      <c r="J31" s="59"/>
      <c r="K31" s="72"/>
      <c r="R31" s="71"/>
      <c r="S31" s="71"/>
      <c r="T31" s="71"/>
      <c r="U31" s="71"/>
      <c r="V31" s="71"/>
      <c r="W31" s="71"/>
      <c r="X31" s="71"/>
      <c r="Y31" s="71"/>
      <c r="Z31" s="71"/>
      <c r="AA31" s="71"/>
      <c r="AB31" s="71"/>
      <c r="AC31" s="71"/>
      <c r="AD31" s="71"/>
      <c r="AE31" s="71"/>
      <c r="AF31" s="71"/>
      <c r="AG31" s="71"/>
      <c r="AH31" s="71"/>
      <c r="AI31" s="71"/>
      <c r="AJ31" s="71"/>
      <c r="AK31" s="71"/>
      <c r="AL31" s="71"/>
      <c r="AM31" s="71"/>
      <c r="AN31" s="71"/>
      <c r="AO31" s="71"/>
      <c r="AP31" s="71"/>
      <c r="AQ31" s="71"/>
      <c r="AR31" s="71"/>
      <c r="AS31" s="71"/>
      <c r="AT31" s="71"/>
      <c r="AU31" s="71"/>
      <c r="AV31" s="71"/>
      <c r="AW31" s="71"/>
      <c r="AX31" s="71"/>
      <c r="AY31" s="71"/>
      <c r="AZ31" s="71"/>
      <c r="BA31" s="71"/>
      <c r="BB31" s="71"/>
      <c r="BC31" s="71"/>
      <c r="BD31" s="71"/>
      <c r="BE31" s="71"/>
      <c r="BF31" s="71"/>
      <c r="BG31" s="71"/>
      <c r="BH31" s="71"/>
      <c r="BI31" s="71"/>
      <c r="BJ31" s="71"/>
      <c r="BK31" s="71"/>
      <c r="BL31" s="71"/>
      <c r="BM31" s="71"/>
      <c r="BN31" s="71"/>
      <c r="BO31" s="71"/>
      <c r="BP31" s="71"/>
      <c r="BQ31" s="71"/>
      <c r="BR31" s="71"/>
      <c r="BS31" s="71"/>
      <c r="BT31" s="71"/>
      <c r="BU31" s="71"/>
      <c r="BV31" s="71"/>
      <c r="BW31" s="71"/>
      <c r="BX31" s="71"/>
      <c r="BY31" s="71"/>
      <c r="BZ31" s="71"/>
      <c r="CA31" s="71"/>
      <c r="CB31" s="71"/>
      <c r="CC31" s="71"/>
      <c r="CD31" s="71"/>
      <c r="CE31" s="71"/>
      <c r="CF31" s="71"/>
      <c r="CG31" s="71"/>
      <c r="CH31" s="71"/>
      <c r="CI31" s="71"/>
      <c r="CJ31" s="71"/>
      <c r="CK31" s="71"/>
      <c r="CL31" s="71"/>
      <c r="CM31" s="71"/>
      <c r="CN31" s="71"/>
      <c r="CO31" s="71"/>
      <c r="CP31" s="71"/>
      <c r="CQ31" s="71"/>
      <c r="CR31" s="71"/>
      <c r="CS31" s="71"/>
      <c r="CT31" s="71"/>
      <c r="CU31" s="71"/>
      <c r="CV31" s="71"/>
      <c r="CW31" s="71"/>
      <c r="CX31" s="71"/>
      <c r="CY31" s="71"/>
      <c r="CZ31" s="71"/>
      <c r="DA31" s="71"/>
      <c r="DB31" s="71"/>
      <c r="DC31" s="71"/>
      <c r="DD31" s="71"/>
      <c r="DE31" s="71"/>
      <c r="DF31" s="71"/>
      <c r="DG31" s="71"/>
      <c r="DH31" s="71"/>
      <c r="DI31" s="71"/>
      <c r="DJ31" s="71"/>
      <c r="DK31" s="71"/>
      <c r="DL31" s="71"/>
      <c r="DM31" s="71"/>
      <c r="DN31" s="71"/>
      <c r="DO31" s="71"/>
      <c r="DP31" s="71"/>
      <c r="DQ31" s="71"/>
    </row>
    <row r="32" spans="1:121" ht="23.25" customHeight="1" x14ac:dyDescent="0.3">
      <c r="A32" s="412" t="s">
        <v>254</v>
      </c>
      <c r="B32" s="413"/>
      <c r="C32" s="413"/>
      <c r="D32" s="426"/>
      <c r="F32" s="37"/>
      <c r="K32" s="72"/>
      <c r="R32" s="71"/>
      <c r="S32" s="71"/>
      <c r="T32" s="71"/>
      <c r="U32" s="71"/>
      <c r="V32" s="71"/>
      <c r="W32" s="71"/>
      <c r="X32" s="71"/>
      <c r="Y32" s="71"/>
      <c r="Z32" s="71"/>
      <c r="AA32" s="71"/>
      <c r="AB32" s="71"/>
      <c r="AC32" s="71"/>
      <c r="AD32" s="71"/>
      <c r="AE32" s="71"/>
      <c r="AF32" s="71"/>
      <c r="AG32" s="71"/>
      <c r="AH32" s="71"/>
      <c r="AI32" s="71"/>
      <c r="AJ32" s="71"/>
      <c r="AK32" s="71"/>
      <c r="AL32" s="71"/>
      <c r="AM32" s="71"/>
      <c r="AN32" s="71"/>
      <c r="AO32" s="71"/>
      <c r="AP32" s="71"/>
      <c r="AQ32" s="71"/>
      <c r="AR32" s="71"/>
      <c r="AS32" s="71"/>
      <c r="AT32" s="71"/>
      <c r="AU32" s="71"/>
      <c r="AV32" s="71"/>
      <c r="AW32" s="71"/>
      <c r="AX32" s="71"/>
      <c r="AY32" s="71"/>
      <c r="AZ32" s="71"/>
      <c r="BA32" s="71"/>
      <c r="BB32" s="71"/>
      <c r="BC32" s="71"/>
      <c r="BD32" s="71"/>
      <c r="BE32" s="71"/>
      <c r="BF32" s="71"/>
      <c r="BG32" s="71"/>
      <c r="BH32" s="71"/>
      <c r="BI32" s="71"/>
      <c r="BJ32" s="71"/>
      <c r="BK32" s="71"/>
      <c r="BL32" s="71"/>
      <c r="BM32" s="71"/>
      <c r="BN32" s="71"/>
      <c r="BO32" s="71"/>
      <c r="BP32" s="71"/>
      <c r="BQ32" s="71"/>
      <c r="BR32" s="71"/>
      <c r="BS32" s="71"/>
      <c r="BT32" s="71"/>
      <c r="BU32" s="71"/>
      <c r="BV32" s="71"/>
      <c r="BW32" s="71"/>
      <c r="BX32" s="71"/>
      <c r="BY32" s="71"/>
      <c r="BZ32" s="71"/>
      <c r="CA32" s="71"/>
      <c r="CB32" s="71"/>
      <c r="CC32" s="71"/>
      <c r="CD32" s="71"/>
      <c r="CE32" s="71"/>
      <c r="CF32" s="71"/>
      <c r="CG32" s="71"/>
      <c r="CH32" s="71"/>
      <c r="CI32" s="71"/>
      <c r="CJ32" s="71"/>
      <c r="CK32" s="71"/>
      <c r="CL32" s="71"/>
      <c r="CM32" s="71"/>
      <c r="CN32" s="71"/>
      <c r="CO32" s="71"/>
      <c r="CP32" s="71"/>
      <c r="CQ32" s="71"/>
      <c r="CR32" s="71"/>
      <c r="CS32" s="71"/>
      <c r="CT32" s="71"/>
      <c r="CU32" s="71"/>
      <c r="CV32" s="71"/>
      <c r="CW32" s="71"/>
      <c r="CX32" s="71"/>
      <c r="CY32" s="71"/>
      <c r="CZ32" s="71"/>
      <c r="DA32" s="71"/>
      <c r="DB32" s="71"/>
      <c r="DC32" s="71"/>
      <c r="DD32" s="71"/>
      <c r="DE32" s="71"/>
      <c r="DF32" s="71"/>
      <c r="DG32" s="71"/>
      <c r="DH32" s="71"/>
      <c r="DI32" s="71"/>
      <c r="DJ32" s="71"/>
      <c r="DK32" s="71"/>
      <c r="DL32" s="71"/>
      <c r="DM32" s="71"/>
      <c r="DN32" s="71"/>
      <c r="DO32" s="71"/>
      <c r="DP32" s="71"/>
      <c r="DQ32" s="71"/>
    </row>
    <row r="33" spans="1:121" ht="20.25" customHeight="1" thickBot="1" x14ac:dyDescent="0.35">
      <c r="A33" s="419" t="str">
        <f>'CAPACITY BUILDING ACT'!A261:G261</f>
        <v>Travel costs for capacity building activities (excluding the mobilty activities).</v>
      </c>
      <c r="B33" s="420"/>
      <c r="C33" s="420"/>
      <c r="D33" s="116">
        <f>'CAPACITY BUILDING ACT'!G345</f>
        <v>0</v>
      </c>
      <c r="F33" s="37"/>
      <c r="K33" s="72"/>
      <c r="R33" s="71"/>
      <c r="S33" s="71"/>
      <c r="T33" s="71"/>
      <c r="U33" s="71"/>
      <c r="V33" s="71"/>
      <c r="W33" s="71"/>
      <c r="X33" s="71"/>
      <c r="Y33" s="71"/>
      <c r="Z33" s="71"/>
      <c r="AA33" s="71"/>
      <c r="AB33" s="71"/>
      <c r="AC33" s="71"/>
      <c r="AD33" s="71"/>
      <c r="AE33" s="71"/>
      <c r="AF33" s="71"/>
      <c r="AG33" s="71"/>
      <c r="AH33" s="71"/>
      <c r="AI33" s="71"/>
      <c r="AJ33" s="71"/>
      <c r="AK33" s="71"/>
      <c r="AL33" s="71"/>
      <c r="AM33" s="71"/>
      <c r="AN33" s="71"/>
      <c r="AO33" s="71"/>
      <c r="AP33" s="71"/>
      <c r="AQ33" s="71"/>
      <c r="AR33" s="71"/>
      <c r="AS33" s="71"/>
      <c r="AT33" s="71"/>
      <c r="AU33" s="71"/>
      <c r="AV33" s="71"/>
      <c r="AW33" s="71"/>
      <c r="AX33" s="71"/>
      <c r="AY33" s="71"/>
      <c r="AZ33" s="71"/>
      <c r="BA33" s="71"/>
      <c r="BB33" s="71"/>
      <c r="BC33" s="71"/>
      <c r="BD33" s="71"/>
      <c r="BE33" s="71"/>
      <c r="BF33" s="71"/>
      <c r="BG33" s="71"/>
      <c r="BH33" s="71"/>
      <c r="BI33" s="71"/>
      <c r="BJ33" s="71"/>
      <c r="BK33" s="71"/>
      <c r="BL33" s="71"/>
      <c r="BM33" s="71"/>
      <c r="BN33" s="71"/>
      <c r="BO33" s="71"/>
      <c r="BP33" s="71"/>
      <c r="BQ33" s="71"/>
      <c r="BR33" s="71"/>
      <c r="BS33" s="71"/>
      <c r="BT33" s="71"/>
      <c r="BU33" s="71"/>
      <c r="BV33" s="71"/>
      <c r="BW33" s="71"/>
      <c r="BX33" s="71"/>
      <c r="BY33" s="71"/>
      <c r="BZ33" s="71"/>
      <c r="CA33" s="71"/>
      <c r="CB33" s="71"/>
      <c r="CC33" s="71"/>
      <c r="CD33" s="71"/>
      <c r="CE33" s="71"/>
      <c r="CF33" s="71"/>
      <c r="CG33" s="71"/>
      <c r="CH33" s="71"/>
      <c r="CI33" s="71"/>
      <c r="CJ33" s="71"/>
      <c r="CK33" s="71"/>
      <c r="CL33" s="71"/>
      <c r="CM33" s="71"/>
      <c r="CN33" s="71"/>
      <c r="CO33" s="71"/>
      <c r="CP33" s="71"/>
      <c r="CQ33" s="71"/>
      <c r="CR33" s="71"/>
      <c r="CS33" s="71"/>
      <c r="CT33" s="71"/>
      <c r="CU33" s="71"/>
      <c r="CV33" s="71"/>
      <c r="CW33" s="71"/>
      <c r="CX33" s="71"/>
      <c r="CY33" s="71"/>
      <c r="CZ33" s="71"/>
      <c r="DA33" s="71"/>
      <c r="DB33" s="71"/>
      <c r="DC33" s="71"/>
      <c r="DD33" s="71"/>
      <c r="DE33" s="71"/>
      <c r="DF33" s="71"/>
      <c r="DG33" s="71"/>
      <c r="DH33" s="71"/>
      <c r="DI33" s="71"/>
      <c r="DJ33" s="71"/>
      <c r="DK33" s="71"/>
      <c r="DL33" s="71"/>
      <c r="DM33" s="71"/>
      <c r="DN33" s="71"/>
      <c r="DO33" s="71"/>
      <c r="DP33" s="71"/>
      <c r="DQ33" s="71"/>
    </row>
    <row r="34" spans="1:121" s="71" customFormat="1" ht="24.75" customHeight="1" x14ac:dyDescent="0.25">
      <c r="A34" s="418"/>
      <c r="B34" s="418"/>
      <c r="C34" s="418"/>
      <c r="D34" s="418"/>
      <c r="F34" s="86"/>
      <c r="K34" s="72"/>
    </row>
    <row r="35" spans="1:121" s="70" customFormat="1" ht="31.5" x14ac:dyDescent="0.5">
      <c r="A35" s="404" t="s">
        <v>256</v>
      </c>
      <c r="B35" s="405"/>
      <c r="C35" s="405"/>
      <c r="D35" s="117">
        <f>IF(D28+D33&gt;150000,"EU Grant should be equal to MAX EUR  150.000",D28+D33)</f>
        <v>0</v>
      </c>
      <c r="F35" s="77" t="e">
        <f>#REF!+#REF!+#REF!+D28</f>
        <v>#REF!</v>
      </c>
      <c r="I35" s="72"/>
      <c r="J35" s="72"/>
      <c r="K35" s="72"/>
      <c r="L35" s="72"/>
      <c r="M35" s="72"/>
      <c r="N35" s="72"/>
      <c r="O35" s="72"/>
      <c r="P35" s="72"/>
      <c r="Q35" s="72"/>
      <c r="R35" s="72"/>
      <c r="S35" s="72"/>
      <c r="T35" s="72"/>
      <c r="U35" s="72"/>
      <c r="V35" s="72"/>
      <c r="W35" s="72"/>
      <c r="X35" s="72"/>
      <c r="Y35" s="72"/>
      <c r="Z35" s="72"/>
      <c r="AA35" s="72"/>
      <c r="AB35" s="72"/>
      <c r="AC35" s="72"/>
      <c r="AD35" s="72"/>
      <c r="AE35" s="72"/>
      <c r="AF35" s="72"/>
      <c r="AG35" s="72"/>
      <c r="AH35" s="72"/>
      <c r="AI35" s="72"/>
      <c r="AJ35" s="72"/>
      <c r="AK35" s="72"/>
      <c r="AL35" s="72"/>
      <c r="AM35" s="72"/>
      <c r="AN35" s="72"/>
      <c r="AO35" s="72"/>
      <c r="AP35" s="72"/>
      <c r="AQ35" s="72"/>
      <c r="AR35" s="72"/>
      <c r="AS35" s="72"/>
      <c r="AT35" s="72"/>
      <c r="AU35" s="72"/>
      <c r="AV35" s="72"/>
      <c r="AW35" s="72"/>
      <c r="AX35" s="72"/>
      <c r="AY35" s="72"/>
      <c r="AZ35" s="72"/>
      <c r="BA35" s="72"/>
      <c r="BB35" s="72"/>
      <c r="BC35" s="72"/>
      <c r="BD35" s="72"/>
      <c r="BE35" s="72"/>
      <c r="BF35" s="72"/>
      <c r="BG35" s="72"/>
      <c r="BH35" s="72"/>
      <c r="BI35" s="72"/>
      <c r="BJ35" s="72"/>
      <c r="BK35" s="72"/>
      <c r="BL35" s="72"/>
      <c r="BM35" s="72"/>
      <c r="BN35" s="72"/>
      <c r="BO35" s="72"/>
      <c r="BP35" s="72"/>
      <c r="BQ35" s="72"/>
      <c r="BR35" s="72"/>
      <c r="BS35" s="72"/>
      <c r="BT35" s="72"/>
      <c r="BU35" s="72"/>
      <c r="BV35" s="72"/>
      <c r="BW35" s="72"/>
      <c r="BX35" s="72"/>
      <c r="BY35" s="72"/>
      <c r="BZ35" s="72"/>
      <c r="CA35" s="72"/>
      <c r="CB35" s="72"/>
      <c r="CC35" s="72"/>
      <c r="CD35" s="72"/>
      <c r="CE35" s="72"/>
      <c r="CF35" s="72"/>
      <c r="CG35" s="72"/>
      <c r="CH35" s="72"/>
      <c r="CI35" s="72"/>
      <c r="CJ35" s="72"/>
      <c r="CK35" s="72"/>
      <c r="CL35" s="72"/>
      <c r="CM35" s="72"/>
      <c r="CN35" s="72"/>
      <c r="CO35" s="72"/>
      <c r="CP35" s="72"/>
      <c r="CQ35" s="72"/>
      <c r="CR35" s="72"/>
      <c r="CS35" s="72"/>
      <c r="CT35" s="72"/>
      <c r="CU35" s="72"/>
      <c r="CV35" s="72"/>
      <c r="CW35" s="72"/>
      <c r="CX35" s="72"/>
      <c r="CY35" s="72"/>
      <c r="CZ35" s="72"/>
      <c r="DA35" s="72"/>
      <c r="DB35" s="72"/>
      <c r="DC35" s="72"/>
      <c r="DD35" s="72"/>
      <c r="DE35" s="72"/>
      <c r="DF35" s="72"/>
      <c r="DG35" s="72"/>
      <c r="DH35" s="72"/>
      <c r="DI35" s="72"/>
      <c r="DJ35" s="72"/>
      <c r="DK35" s="72"/>
      <c r="DL35" s="72"/>
      <c r="DM35" s="72"/>
      <c r="DN35" s="72"/>
      <c r="DO35" s="72"/>
      <c r="DP35" s="72"/>
      <c r="DQ35" s="72"/>
    </row>
    <row r="36" spans="1:121" s="71" customFormat="1" ht="37.5" customHeight="1" x14ac:dyDescent="0.25">
      <c r="K36" s="72"/>
    </row>
    <row r="37" spans="1:121" s="71" customFormat="1" ht="18.75" x14ac:dyDescent="0.3">
      <c r="A37" s="79"/>
      <c r="B37" s="79"/>
      <c r="C37" s="79"/>
      <c r="D37" s="79"/>
    </row>
    <row r="38" spans="1:121" s="71" customFormat="1" x14ac:dyDescent="0.25">
      <c r="D38" s="72"/>
    </row>
    <row r="39" spans="1:121" s="71" customFormat="1" x14ac:dyDescent="0.25"/>
    <row r="40" spans="1:121" s="71" customFormat="1" x14ac:dyDescent="0.25"/>
    <row r="41" spans="1:121" x14ac:dyDescent="0.25">
      <c r="K41" s="71"/>
    </row>
    <row r="42" spans="1:121" x14ac:dyDescent="0.25">
      <c r="K42" s="71"/>
    </row>
    <row r="43" spans="1:121" x14ac:dyDescent="0.25">
      <c r="K43" s="71"/>
    </row>
  </sheetData>
  <sheetProtection algorithmName="SHA-512" hashValue="Cey7fx8bPlGYDj8cyQKtW+/uqFN9uv0ft0bY4gFVkPO6M+C8tjOJ5h5PHS/9jXutR+WAnQwc9qlRSwi+kVjVzg==" saltValue="KiDeLm9g0XCO4tYSVBduVg==" spinCount="100000" sheet="1" objects="1" scenarios="1" formatCells="0" formatColumns="0" formatRows="0" sort="0" autoFilter="0" pivotTables="0"/>
  <mergeCells count="26">
    <mergeCell ref="A1:D1"/>
    <mergeCell ref="A32:D32"/>
    <mergeCell ref="A13:C13"/>
    <mergeCell ref="A14:C14"/>
    <mergeCell ref="A19:C19"/>
    <mergeCell ref="A22:C22"/>
    <mergeCell ref="A29:C29"/>
    <mergeCell ref="A20:D20"/>
    <mergeCell ref="A17:C17"/>
    <mergeCell ref="A5:C5"/>
    <mergeCell ref="A6:C6"/>
    <mergeCell ref="A9:C9"/>
    <mergeCell ref="A3:D3"/>
    <mergeCell ref="A2:C2"/>
    <mergeCell ref="A4:C4"/>
    <mergeCell ref="A16:C16"/>
    <mergeCell ref="A35:C35"/>
    <mergeCell ref="N14:P14"/>
    <mergeCell ref="A10:C10"/>
    <mergeCell ref="A12:C12"/>
    <mergeCell ref="A26:D26"/>
    <mergeCell ref="A23:C23"/>
    <mergeCell ref="A34:D34"/>
    <mergeCell ref="A33:C33"/>
    <mergeCell ref="A18:C18"/>
    <mergeCell ref="A27:B27"/>
  </mergeCells>
  <conditionalFormatting sqref="D27">
    <cfRule type="cellIs" dxfId="3" priority="3" operator="equal">
      <formula>"Co-financing missing"</formula>
    </cfRule>
  </conditionalFormatting>
  <conditionalFormatting sqref="C27">
    <cfRule type="cellIs" dxfId="2" priority="2" operator="equal">
      <formula>"Your co-financing  was increased"</formula>
    </cfRule>
  </conditionalFormatting>
  <conditionalFormatting sqref="D35">
    <cfRule type="cellIs" dxfId="1" priority="1" operator="equal">
      <formula>"EU Grant should be equal to MAX EUR  150.000"</formula>
    </cfRule>
  </conditionalFormatting>
  <dataValidations count="1">
    <dataValidation type="custom" allowBlank="1" showInputMessage="1" showErrorMessage="1" errorTitle="MAX 80%" error="EU grant contribution cannot exceed 80% of the total eligible costs." sqref="D28">
      <formula1>MAX(D23*0.8)</formula1>
    </dataValidation>
  </dataValidations>
  <printOptions horizontalCentered="1"/>
  <pageMargins left="0.31496062992125984" right="0.31496062992125984" top="0.35433070866141736" bottom="0.35433070866141736" header="0.31496062992125984" footer="0.31496062992125984"/>
  <pageSetup paperSize="9" scale="68" orientation="portrait" r:id="rId1"/>
  <customProperties>
    <customPr name="layoutContexts" r:id="rId2"/>
    <customPr name="SaveUndoMode" r:id="rId3"/>
    <customPr name="screen" r:id="rId4"/>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FF0000"/>
  </sheetPr>
  <dimension ref="A1:Y36"/>
  <sheetViews>
    <sheetView topLeftCell="A7" zoomScaleNormal="100" zoomScaleSheetLayoutView="110" workbookViewId="0">
      <selection activeCell="D20" sqref="D20"/>
    </sheetView>
  </sheetViews>
  <sheetFormatPr defaultRowHeight="15" x14ac:dyDescent="0.25"/>
  <cols>
    <col min="1" max="1" width="14.140625" style="1" customWidth="1"/>
    <col min="2" max="2" width="7.85546875" style="1" customWidth="1"/>
    <col min="3" max="3" width="67.85546875" style="1" customWidth="1"/>
    <col min="4" max="4" width="29.28515625" style="1" customWidth="1"/>
    <col min="5" max="5" width="9.28515625" style="1" hidden="1" customWidth="1"/>
    <col min="6" max="6" width="13.28515625" style="1" hidden="1" customWidth="1"/>
    <col min="7" max="7" width="14" style="1" hidden="1" customWidth="1"/>
    <col min="8" max="8" width="9.140625" style="1" hidden="1" customWidth="1"/>
    <col min="9" max="9" width="9.140625" style="1" customWidth="1"/>
    <col min="10" max="25" width="9.140625" style="71"/>
    <col min="26" max="16384" width="9.140625" style="1"/>
  </cols>
  <sheetData>
    <row r="1" spans="1:11" ht="32.25" customHeight="1" x14ac:dyDescent="0.5">
      <c r="A1" s="448" t="s">
        <v>61</v>
      </c>
      <c r="B1" s="449"/>
      <c r="C1" s="449"/>
      <c r="D1" s="412" t="s">
        <v>255</v>
      </c>
      <c r="E1" s="413" t="e">
        <f>'MOBILITY ACTIVITIES'!#REF!</f>
        <v>#REF!</v>
      </c>
      <c r="F1" s="414"/>
      <c r="I1" s="123"/>
      <c r="K1" s="72"/>
    </row>
    <row r="2" spans="1:11" ht="18.75" x14ac:dyDescent="0.3">
      <c r="A2" s="13" t="str">
        <f>'MOBILITY ACTIVITIES'!A2:G2</f>
        <v xml:space="preserve">Travel costs - scale of unit cost calculation </v>
      </c>
      <c r="B2" s="10"/>
      <c r="C2" s="10"/>
      <c r="D2" s="48">
        <f>'MOBILITY ACTIVITIES'!G48</f>
        <v>0</v>
      </c>
      <c r="E2" s="59" t="e">
        <f>'MOBILITY ACTIVITIES'!#REF!</f>
        <v>#REF!</v>
      </c>
      <c r="F2" s="118"/>
      <c r="K2" s="72"/>
    </row>
    <row r="3" spans="1:11" ht="18.75" x14ac:dyDescent="0.3">
      <c r="A3" s="13" t="str">
        <f>'MOBILITY ACTIVITIES'!A50:G50</f>
        <v xml:space="preserve">Organisational Support – scale of unit cost calculation </v>
      </c>
      <c r="B3" s="10"/>
      <c r="C3" s="10"/>
      <c r="D3" s="48">
        <f>'MOBILITY ACTIVITIES'!G74</f>
        <v>0</v>
      </c>
      <c r="E3" s="59" t="e">
        <f>'MOBILITY ACTIVITIES'!#REF!</f>
        <v>#REF!</v>
      </c>
      <c r="F3" s="118"/>
      <c r="K3" s="72"/>
    </row>
    <row r="4" spans="1:11" ht="18.75" x14ac:dyDescent="0.3">
      <c r="A4" s="13" t="str">
        <f>'MOBILITY ACTIVITIES'!A76:G76</f>
        <v>Special needs support  - real costs</v>
      </c>
      <c r="B4" s="10"/>
      <c r="C4" s="10"/>
      <c r="D4" s="48">
        <f>'MOBILITY ACTIVITIES'!G91</f>
        <v>0</v>
      </c>
      <c r="E4" s="59" t="e">
        <f>'MOBILITY ACTIVITIES'!#REF!</f>
        <v>#REF!</v>
      </c>
      <c r="F4" s="118"/>
      <c r="K4" s="72"/>
    </row>
    <row r="5" spans="1:11" ht="18.75" x14ac:dyDescent="0.3">
      <c r="A5" s="13" t="str">
        <f>'MOBILITY ACTIVITIES'!A93:G93</f>
        <v>Exceptional costs - real costs</v>
      </c>
      <c r="B5" s="10"/>
      <c r="C5" s="10"/>
      <c r="D5" s="48">
        <f>'MOBILITY ACTIVITIES'!G108</f>
        <v>0</v>
      </c>
      <c r="E5" s="59" t="e">
        <f>'MOBILITY ACTIVITIES'!#REF!</f>
        <v>#REF!</v>
      </c>
      <c r="F5" s="118"/>
      <c r="K5" s="72"/>
    </row>
    <row r="6" spans="1:11" ht="18.75" x14ac:dyDescent="0.3">
      <c r="A6" s="457" t="s">
        <v>212</v>
      </c>
      <c r="B6" s="458"/>
      <c r="C6" s="459"/>
      <c r="D6" s="97">
        <f>D2+D3+D4+D5</f>
        <v>0</v>
      </c>
      <c r="E6" s="59" t="e">
        <f>'MOBILITY ACTIVITIES'!#REF!</f>
        <v>#REF!</v>
      </c>
      <c r="F6" s="119">
        <f>D6</f>
        <v>0</v>
      </c>
      <c r="K6" s="72"/>
    </row>
    <row r="7" spans="1:11" ht="18" customHeight="1" x14ac:dyDescent="0.3">
      <c r="A7" s="460" t="s">
        <v>230</v>
      </c>
      <c r="B7" s="461"/>
      <c r="C7" s="461"/>
      <c r="D7" s="124">
        <f>MIN(F6:F7)</f>
        <v>0</v>
      </c>
      <c r="E7" s="95" t="e">
        <f>'MOBILITY ACTIVITIES'!#REF!</f>
        <v>#REF!</v>
      </c>
      <c r="F7" s="120">
        <v>150000</v>
      </c>
      <c r="K7" s="72"/>
    </row>
    <row r="8" spans="1:11" ht="34.5" customHeight="1" x14ac:dyDescent="0.5">
      <c r="A8" s="450" t="s">
        <v>277</v>
      </c>
      <c r="B8" s="451"/>
      <c r="C8" s="451"/>
      <c r="D8" s="452" t="str">
        <f>D1</f>
        <v>TOTAL COST</v>
      </c>
      <c r="E8" s="453" t="e">
        <f>'MOBILITY ACTIVITIES'!H45</f>
        <v>#REF!</v>
      </c>
      <c r="F8" s="454">
        <f>D6</f>
        <v>0</v>
      </c>
      <c r="K8" s="72"/>
    </row>
    <row r="9" spans="1:11" ht="18.75" customHeight="1" x14ac:dyDescent="0.3">
      <c r="A9" s="455" t="str">
        <f>'MOBILITY ACTIVITIES'!A114:G114</f>
        <v>Travel costs - scale of unit cost calculation</v>
      </c>
      <c r="B9" s="456"/>
      <c r="C9" s="456"/>
      <c r="D9" s="98">
        <f>'MOBILITY ACTIVITIES'!G154</f>
        <v>0</v>
      </c>
      <c r="E9" s="59" t="e">
        <f>'MOBILITY ACTIVITIES'!H46</f>
        <v>#REF!</v>
      </c>
      <c r="F9" s="118"/>
      <c r="K9" s="72"/>
    </row>
    <row r="10" spans="1:11" ht="18.75" x14ac:dyDescent="0.3">
      <c r="A10" s="455" t="str">
        <f>'MOBILITY ACTIVITIES'!A156:G156</f>
        <v>Organisational Support – scale of unit cost calculation</v>
      </c>
      <c r="B10" s="456"/>
      <c r="C10" s="456"/>
      <c r="D10" s="49">
        <f>'MOBILITY ACTIVITIES'!G186</f>
        <v>0</v>
      </c>
      <c r="E10" s="59" t="e">
        <f>'MOBILITY ACTIVITIES'!H47</f>
        <v>#REF!</v>
      </c>
      <c r="F10" s="118"/>
      <c r="K10" s="72"/>
    </row>
    <row r="11" spans="1:11" ht="18.75" x14ac:dyDescent="0.3">
      <c r="A11" s="455" t="str">
        <f>'MOBILITY ACTIVITIES'!A188:G188</f>
        <v>Individuals support – scale of unit cost calculation</v>
      </c>
      <c r="B11" s="456"/>
      <c r="C11" s="456"/>
      <c r="D11" s="49">
        <f>'MOBILITY ACTIVITIES'!G218</f>
        <v>0</v>
      </c>
      <c r="E11" s="59" t="e">
        <f>'MOBILITY ACTIVITIES'!H48</f>
        <v>#REF!</v>
      </c>
      <c r="F11" s="118"/>
      <c r="K11" s="72"/>
    </row>
    <row r="12" spans="1:11" ht="18.75" x14ac:dyDescent="0.3">
      <c r="A12" s="455" t="str">
        <f>'MOBILITY ACTIVITIES'!A220:G220</f>
        <v>Special needs support  - real costs</v>
      </c>
      <c r="B12" s="456"/>
      <c r="C12" s="456"/>
      <c r="D12" s="49">
        <f>'MOBILITY ACTIVITIES'!G236</f>
        <v>0</v>
      </c>
      <c r="E12" s="59" t="e">
        <f>'MOBILITY ACTIVITIES'!H49</f>
        <v>#REF!</v>
      </c>
      <c r="F12" s="118"/>
      <c r="K12" s="72"/>
    </row>
    <row r="13" spans="1:11" ht="18.75" x14ac:dyDescent="0.3">
      <c r="A13" s="455" t="str">
        <f>'MOBILITY ACTIVITIES'!A386:G386</f>
        <v>Exceptional costs - real costs</v>
      </c>
      <c r="B13" s="456"/>
      <c r="C13" s="456"/>
      <c r="D13" s="49">
        <f>'MOBILITY ACTIVITIES'!G254</f>
        <v>0</v>
      </c>
      <c r="E13" s="59" t="e">
        <f>'MOBILITY ACTIVITIES'!H50</f>
        <v>#REF!</v>
      </c>
      <c r="F13" s="118"/>
      <c r="K13" s="72"/>
    </row>
    <row r="14" spans="1:11" ht="18.75" x14ac:dyDescent="0.3">
      <c r="A14" s="457" t="s">
        <v>212</v>
      </c>
      <c r="B14" s="458"/>
      <c r="C14" s="458"/>
      <c r="D14" s="100">
        <f>D9+D10+D11+D12+D13</f>
        <v>0</v>
      </c>
      <c r="E14" s="59" t="e">
        <f>'MOBILITY ACTIVITIES'!H51</f>
        <v>#REF!</v>
      </c>
      <c r="F14" s="119">
        <f>D14</f>
        <v>0</v>
      </c>
      <c r="K14" s="72"/>
    </row>
    <row r="15" spans="1:11" ht="17.25" customHeight="1" x14ac:dyDescent="0.3">
      <c r="A15" s="460" t="s">
        <v>231</v>
      </c>
      <c r="B15" s="461"/>
      <c r="C15" s="461"/>
      <c r="D15" s="125">
        <f>MIN(F14:F15)</f>
        <v>0</v>
      </c>
      <c r="E15" s="59" t="e">
        <f>'MOBILITY ACTIVITIES'!H52</f>
        <v>#REF!</v>
      </c>
      <c r="F15" s="119">
        <v>150000</v>
      </c>
      <c r="K15" s="72"/>
    </row>
    <row r="16" spans="1:11" ht="32.25" customHeight="1" x14ac:dyDescent="0.5">
      <c r="A16" s="450" t="s">
        <v>62</v>
      </c>
      <c r="B16" s="451"/>
      <c r="C16" s="451"/>
      <c r="D16" s="452" t="str">
        <f>D8</f>
        <v>TOTAL COST</v>
      </c>
      <c r="E16" s="453" t="e">
        <f>'MOBILITY ACTIVITIES'!H178</f>
        <v>#REF!</v>
      </c>
      <c r="F16" s="454"/>
      <c r="K16" s="72"/>
    </row>
    <row r="17" spans="1:11" ht="18.75" x14ac:dyDescent="0.3">
      <c r="A17" s="439" t="str">
        <f>'MOBILITY ACTIVITIES'!A260:G260</f>
        <v>Travel costs - scale of unit cost calculation</v>
      </c>
      <c r="B17" s="440"/>
      <c r="C17" s="441"/>
      <c r="D17" s="98">
        <f>'MOBILITY ACTIVITIES'!G343</f>
        <v>0</v>
      </c>
      <c r="E17" s="59" t="e">
        <f>'MOBILITY ACTIVITIES'!H179</f>
        <v>#REF!</v>
      </c>
      <c r="F17" s="118"/>
      <c r="K17" s="72"/>
    </row>
    <row r="18" spans="1:11" ht="37.5" customHeight="1" x14ac:dyDescent="0.3">
      <c r="A18" s="442" t="str">
        <f>'MOBILITY ACTIVITIES'!A345:G345</f>
        <v>Organisational Support – scale of unit cost calculation
(max 1100 eur per participant)</v>
      </c>
      <c r="B18" s="443"/>
      <c r="C18" s="444"/>
      <c r="D18" s="49">
        <f>'MOBILITY ACTIVITIES'!G371</f>
        <v>0</v>
      </c>
      <c r="E18" s="59" t="e">
        <f>'MOBILITY ACTIVITIES'!H180</f>
        <v>#REF!</v>
      </c>
      <c r="F18" s="118"/>
      <c r="K18" s="72"/>
    </row>
    <row r="19" spans="1:11" ht="18.75" x14ac:dyDescent="0.3">
      <c r="A19" s="439" t="str">
        <f>'MOBILITY ACTIVITIES'!A373:G373</f>
        <v>Special needs support  - real costs</v>
      </c>
      <c r="B19" s="440"/>
      <c r="C19" s="441"/>
      <c r="D19" s="49">
        <f>'MOBILITY ACTIVITIES'!G384</f>
        <v>0</v>
      </c>
      <c r="E19" s="59" t="e">
        <f>'MOBILITY ACTIVITIES'!H181</f>
        <v>#REF!</v>
      </c>
      <c r="F19" s="118"/>
      <c r="K19" s="72"/>
    </row>
    <row r="20" spans="1:11" ht="18.75" x14ac:dyDescent="0.3">
      <c r="A20" s="439" t="str">
        <f>'MOBILITY ACTIVITIES'!A386:G386</f>
        <v>Exceptional costs - real costs</v>
      </c>
      <c r="B20" s="440"/>
      <c r="C20" s="441"/>
      <c r="D20" s="49">
        <f>'MOBILITY ACTIVITIES'!G401</f>
        <v>0</v>
      </c>
      <c r="E20" s="59" t="e">
        <f>'MOBILITY ACTIVITIES'!H182</f>
        <v>#REF!</v>
      </c>
      <c r="F20" s="118"/>
      <c r="K20" s="72"/>
    </row>
    <row r="21" spans="1:11" ht="18.75" x14ac:dyDescent="0.3">
      <c r="A21" s="445" t="s">
        <v>211</v>
      </c>
      <c r="B21" s="446"/>
      <c r="C21" s="447"/>
      <c r="D21" s="100">
        <f>SUM(D17:D20)</f>
        <v>0</v>
      </c>
      <c r="E21" s="59" t="e">
        <f>'MOBILITY ACTIVITIES'!H183</f>
        <v>#REF!</v>
      </c>
      <c r="F21" s="119">
        <f>D21</f>
        <v>0</v>
      </c>
      <c r="K21" s="72"/>
    </row>
    <row r="22" spans="1:11" ht="17.25" customHeight="1" thickBot="1" x14ac:dyDescent="0.35">
      <c r="A22" s="432" t="s">
        <v>232</v>
      </c>
      <c r="B22" s="433"/>
      <c r="C22" s="433"/>
      <c r="D22" s="121">
        <f>MIN(F21:F22)</f>
        <v>0</v>
      </c>
      <c r="E22" s="96" t="e">
        <f>'MOBILITY ACTIVITIES'!H184</f>
        <v>#REF!</v>
      </c>
      <c r="F22" s="122">
        <v>150000</v>
      </c>
      <c r="K22" s="72"/>
    </row>
    <row r="23" spans="1:11" s="71" customFormat="1" ht="16.5" customHeight="1" x14ac:dyDescent="0.25">
      <c r="A23" s="438"/>
      <c r="B23" s="438"/>
      <c r="C23" s="438"/>
      <c r="D23" s="438"/>
      <c r="K23" s="72"/>
    </row>
    <row r="24" spans="1:11" s="71" customFormat="1" ht="62.25" customHeight="1" x14ac:dyDescent="0.5">
      <c r="A24" s="404" t="s">
        <v>258</v>
      </c>
      <c r="B24" s="405"/>
      <c r="C24" s="405"/>
      <c r="D24" s="137">
        <f>IF(D7+D14+D22&gt;150000,"EU Grant should be equal to MAX 
EUR 150.000",(D7+D14+D22))</f>
        <v>0</v>
      </c>
      <c r="E24" s="101"/>
      <c r="F24" s="91" t="e">
        <f>D22+D15+D7+#REF!</f>
        <v>#REF!</v>
      </c>
      <c r="K24" s="72"/>
    </row>
    <row r="25" spans="1:11" ht="14.25" customHeight="1" x14ac:dyDescent="0.25">
      <c r="K25" s="72"/>
    </row>
    <row r="26" spans="1:11" s="71" customFormat="1" ht="37.5" customHeight="1" x14ac:dyDescent="0.25">
      <c r="K26" s="72"/>
    </row>
    <row r="27" spans="1:11" s="71" customFormat="1" ht="18.75" x14ac:dyDescent="0.3">
      <c r="A27" s="79"/>
      <c r="B27" s="79"/>
      <c r="C27" s="79"/>
      <c r="D27" s="79"/>
    </row>
    <row r="28" spans="1:11" s="71" customFormat="1" x14ac:dyDescent="0.25">
      <c r="D28" s="72"/>
    </row>
    <row r="29" spans="1:11" s="71" customFormat="1" x14ac:dyDescent="0.25"/>
    <row r="30" spans="1:11" s="71" customFormat="1" x14ac:dyDescent="0.25"/>
    <row r="31" spans="1:11" s="71" customFormat="1" x14ac:dyDescent="0.25"/>
    <row r="32" spans="1:11" s="71" customFormat="1" x14ac:dyDescent="0.25"/>
    <row r="33" s="71" customFormat="1" x14ac:dyDescent="0.25"/>
    <row r="34" s="71" customFormat="1" x14ac:dyDescent="0.25"/>
    <row r="35" s="71" customFormat="1" x14ac:dyDescent="0.25"/>
    <row r="36" s="71" customFormat="1" x14ac:dyDescent="0.25"/>
  </sheetData>
  <sheetProtection algorithmName="SHA-512" hashValue="v1ekcPnrdjfjXMoDdeJ/6/aLm1xjlsR9ii4SpCMrS+NHv7gjSBW6DC0kI2HNAxutJTl2ulKWasCpvRwM/hqZ1g==" saltValue="4MZ1/wd/AE8JcGli472bVQ==" spinCount="100000" sheet="1" objects="1" scenarios="1" formatCells="0" formatColumns="0" formatRows="0" sort="0" autoFilter="0" pivotTables="0"/>
  <mergeCells count="23">
    <mergeCell ref="A1:C1"/>
    <mergeCell ref="A16:C16"/>
    <mergeCell ref="D1:F1"/>
    <mergeCell ref="D8:F8"/>
    <mergeCell ref="D16:F16"/>
    <mergeCell ref="A13:C13"/>
    <mergeCell ref="A6:C6"/>
    <mergeCell ref="A8:C8"/>
    <mergeCell ref="A7:C7"/>
    <mergeCell ref="A9:C9"/>
    <mergeCell ref="A10:C10"/>
    <mergeCell ref="A11:C11"/>
    <mergeCell ref="A12:C12"/>
    <mergeCell ref="A14:C14"/>
    <mergeCell ref="A15:C15"/>
    <mergeCell ref="A22:C22"/>
    <mergeCell ref="A24:C24"/>
    <mergeCell ref="A23:D23"/>
    <mergeCell ref="A17:C17"/>
    <mergeCell ref="A18:C18"/>
    <mergeCell ref="A19:C19"/>
    <mergeCell ref="A20:C20"/>
    <mergeCell ref="A21:C21"/>
  </mergeCells>
  <conditionalFormatting sqref="D24">
    <cfRule type="cellIs" dxfId="0" priority="1" operator="equal">
      <formula>"EU Grant should be equal to MAX  EUR 150.000"</formula>
    </cfRule>
  </conditionalFormatting>
  <printOptions horizontalCentered="1"/>
  <pageMargins left="0.31496062992125984" right="0.31496062992125984" top="0.35433070866141736" bottom="0.35433070866141736" header="0.31496062992125984" footer="0.31496062992125984"/>
  <pageSetup paperSize="9" scale="68"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B3"/>
  <sheetViews>
    <sheetView view="pageLayout" zoomScaleNormal="100" workbookViewId="0">
      <selection activeCell="B16" sqref="B16"/>
    </sheetView>
  </sheetViews>
  <sheetFormatPr defaultRowHeight="15" x14ac:dyDescent="0.25"/>
  <cols>
    <col min="1" max="1" width="101.28515625" customWidth="1"/>
    <col min="2" max="2" width="56.7109375" customWidth="1"/>
  </cols>
  <sheetData>
    <row r="1" spans="1:2" ht="90" customHeight="1" x14ac:dyDescent="0.5">
      <c r="A1" s="131" t="s">
        <v>256</v>
      </c>
      <c r="B1" s="132">
        <f>'BUDGET SUMMARY CAPACITY BUILD'!D35</f>
        <v>0</v>
      </c>
    </row>
    <row r="2" spans="1:2" ht="90" customHeight="1" x14ac:dyDescent="0.5">
      <c r="A2" s="131" t="s">
        <v>258</v>
      </c>
      <c r="B2" s="132">
        <f>'BUDGET SUMMARY MOBILITY'!D24</f>
        <v>0</v>
      </c>
    </row>
    <row r="3" spans="1:2" ht="99" customHeight="1" x14ac:dyDescent="0.5">
      <c r="A3" s="131" t="s">
        <v>272</v>
      </c>
      <c r="B3" s="132">
        <f>IF(B1+B2&gt;150000,150000,(B1+B2))</f>
        <v>0</v>
      </c>
    </row>
  </sheetData>
  <sheetProtection algorithmName="SHA-512" hashValue="93FcavS6Vg/JUxeoza7gwsXsvvP/BWDni5GhvagI8i/Kb6W5JoOwiH0ZExnmi62Y87YRN8d1fpbOsb6I0DNNCA==" saltValue="S0ylhTA+hl7DpYwwDw+QAg==" spinCount="100000" sheet="1" objects="1" scenarios="1" selectLockedCells="1"/>
  <dataValidations count="1">
    <dataValidation type="whole" allowBlank="1" showInputMessage="1" showErrorMessage="1" errorTitle="MAX GRANT" error="The maximum grant amount cannot exceed 150.000 EUR._x000a_" sqref="B3">
      <formula1>0</formula1>
      <formula2>150000</formula2>
    </dataValidation>
  </dataValidations>
  <pageMargins left="0.70866141732283472" right="0.70866141732283472" top="0.74803149606299213" bottom="0.74803149606299213" header="0.31496062992125984" footer="0.31496062992125984"/>
  <pageSetup paperSize="9" scale="8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197"/>
  <sheetViews>
    <sheetView zoomScale="130" zoomScaleNormal="130" zoomScaleSheetLayoutView="120" workbookViewId="0">
      <selection activeCell="C30" sqref="C30"/>
    </sheetView>
  </sheetViews>
  <sheetFormatPr defaultRowHeight="11.25" x14ac:dyDescent="0.2"/>
  <cols>
    <col min="1" max="1" width="27.42578125" style="50" customWidth="1"/>
    <col min="2" max="2" width="19" style="50" bestFit="1" customWidth="1"/>
    <col min="3" max="3" width="25.140625" style="50" bestFit="1" customWidth="1"/>
    <col min="4" max="4" width="11.7109375" style="50" customWidth="1"/>
    <col min="5" max="5" width="14.85546875" style="50" customWidth="1"/>
    <col min="6" max="16384" width="9.140625" style="50"/>
  </cols>
  <sheetData>
    <row r="1" spans="1:8" x14ac:dyDescent="0.2">
      <c r="A1" s="51"/>
      <c r="B1" s="463" t="s">
        <v>5</v>
      </c>
      <c r="C1" s="463"/>
      <c r="D1" s="463"/>
      <c r="E1" s="52" t="s">
        <v>43</v>
      </c>
    </row>
    <row r="2" spans="1:8" x14ac:dyDescent="0.2">
      <c r="A2" s="51"/>
      <c r="B2" s="53" t="s">
        <v>37</v>
      </c>
      <c r="C2" s="54" t="s">
        <v>42</v>
      </c>
      <c r="D2" s="462" t="s">
        <v>269</v>
      </c>
      <c r="E2" s="462"/>
      <c r="H2" s="50" t="s">
        <v>280</v>
      </c>
    </row>
    <row r="3" spans="1:8" x14ac:dyDescent="0.2">
      <c r="A3" s="51"/>
      <c r="B3" s="55" t="s">
        <v>38</v>
      </c>
      <c r="C3" s="55" t="s">
        <v>39</v>
      </c>
      <c r="D3" s="55" t="s">
        <v>40</v>
      </c>
      <c r="E3" s="55" t="s">
        <v>41</v>
      </c>
      <c r="H3" s="50" t="s">
        <v>281</v>
      </c>
    </row>
    <row r="4" spans="1:8" x14ac:dyDescent="0.2">
      <c r="A4" s="56" t="s">
        <v>6</v>
      </c>
      <c r="B4" s="128">
        <v>42</v>
      </c>
      <c r="C4" s="128">
        <v>65</v>
      </c>
      <c r="D4" s="128">
        <v>26</v>
      </c>
      <c r="E4" s="128">
        <v>4</v>
      </c>
      <c r="H4" s="50" t="s">
        <v>282</v>
      </c>
    </row>
    <row r="5" spans="1:8" x14ac:dyDescent="0.2">
      <c r="A5" s="56" t="s">
        <v>7</v>
      </c>
      <c r="B5" s="128">
        <v>32</v>
      </c>
      <c r="C5" s="128">
        <v>53</v>
      </c>
      <c r="D5" s="128">
        <v>17</v>
      </c>
      <c r="E5" s="128">
        <v>4</v>
      </c>
      <c r="H5" s="50" t="s">
        <v>283</v>
      </c>
    </row>
    <row r="6" spans="1:8" x14ac:dyDescent="0.2">
      <c r="A6" s="56" t="s">
        <v>8</v>
      </c>
      <c r="B6" s="128">
        <v>32</v>
      </c>
      <c r="C6" s="128">
        <v>54</v>
      </c>
      <c r="D6" s="128">
        <v>17</v>
      </c>
      <c r="E6" s="128">
        <v>5</v>
      </c>
    </row>
    <row r="7" spans="1:8" x14ac:dyDescent="0.2">
      <c r="A7" s="56" t="s">
        <v>9</v>
      </c>
      <c r="B7" s="128">
        <v>45</v>
      </c>
      <c r="C7" s="128">
        <v>72</v>
      </c>
      <c r="D7" s="128">
        <v>26</v>
      </c>
      <c r="E7" s="128">
        <v>6</v>
      </c>
    </row>
    <row r="8" spans="1:8" x14ac:dyDescent="0.2">
      <c r="A8" s="56" t="s">
        <v>10</v>
      </c>
      <c r="B8" s="128">
        <v>41</v>
      </c>
      <c r="C8" s="128">
        <v>58</v>
      </c>
      <c r="D8" s="128">
        <v>23</v>
      </c>
      <c r="E8" s="128">
        <v>5</v>
      </c>
    </row>
    <row r="9" spans="1:8" x14ac:dyDescent="0.2">
      <c r="A9" s="56" t="s">
        <v>57</v>
      </c>
      <c r="B9" s="128">
        <v>33</v>
      </c>
      <c r="C9" s="128">
        <v>56</v>
      </c>
      <c r="D9" s="128">
        <v>18</v>
      </c>
      <c r="E9" s="128">
        <v>4</v>
      </c>
    </row>
    <row r="10" spans="1:8" x14ac:dyDescent="0.2">
      <c r="A10" s="56" t="s">
        <v>11</v>
      </c>
      <c r="B10" s="128">
        <v>49</v>
      </c>
      <c r="C10" s="128">
        <v>74</v>
      </c>
      <c r="D10" s="128">
        <v>26</v>
      </c>
      <c r="E10" s="128">
        <v>6</v>
      </c>
    </row>
    <row r="11" spans="1:8" x14ac:dyDescent="0.2">
      <c r="A11" s="56" t="s">
        <v>12</v>
      </c>
      <c r="B11" s="128">
        <v>38</v>
      </c>
      <c r="C11" s="128">
        <v>71</v>
      </c>
      <c r="D11" s="128">
        <v>21</v>
      </c>
      <c r="E11" s="128">
        <v>5</v>
      </c>
    </row>
    <row r="12" spans="1:8" x14ac:dyDescent="0.2">
      <c r="A12" s="56" t="s">
        <v>13</v>
      </c>
      <c r="B12" s="128">
        <v>34</v>
      </c>
      <c r="C12" s="128">
        <v>61</v>
      </c>
      <c r="D12" s="128">
        <v>18</v>
      </c>
      <c r="E12" s="128">
        <v>5</v>
      </c>
    </row>
    <row r="13" spans="1:8" x14ac:dyDescent="0.2">
      <c r="A13" s="56" t="s">
        <v>14</v>
      </c>
      <c r="B13" s="128">
        <v>38</v>
      </c>
      <c r="C13" s="128">
        <v>66</v>
      </c>
      <c r="D13" s="128">
        <v>20</v>
      </c>
      <c r="E13" s="128">
        <v>6</v>
      </c>
    </row>
    <row r="14" spans="1:8" x14ac:dyDescent="0.2">
      <c r="A14" s="56" t="s">
        <v>15</v>
      </c>
      <c r="B14" s="128">
        <v>35</v>
      </c>
      <c r="C14" s="128">
        <v>62</v>
      </c>
      <c r="D14" s="128">
        <v>19</v>
      </c>
      <c r="E14" s="128">
        <v>5</v>
      </c>
    </row>
    <row r="15" spans="1:8" x14ac:dyDescent="0.2">
      <c r="A15" s="56" t="s">
        <v>16</v>
      </c>
      <c r="B15" s="128">
        <v>39</v>
      </c>
      <c r="C15" s="128">
        <v>66</v>
      </c>
      <c r="D15" s="128">
        <v>21</v>
      </c>
      <c r="E15" s="128">
        <v>5</v>
      </c>
    </row>
    <row r="16" spans="1:8" x14ac:dyDescent="0.2">
      <c r="A16" s="56" t="s">
        <v>17</v>
      </c>
      <c r="B16" s="128">
        <v>32</v>
      </c>
      <c r="C16" s="128">
        <v>58</v>
      </c>
      <c r="D16" s="128">
        <v>21</v>
      </c>
      <c r="E16" s="128">
        <v>5</v>
      </c>
    </row>
    <row r="17" spans="1:5" x14ac:dyDescent="0.2">
      <c r="A17" s="56" t="s">
        <v>18</v>
      </c>
      <c r="B17" s="128">
        <v>34</v>
      </c>
      <c r="C17" s="128">
        <v>59</v>
      </c>
      <c r="D17" s="128">
        <v>19</v>
      </c>
      <c r="E17" s="128">
        <v>4</v>
      </c>
    </row>
    <row r="18" spans="1:5" x14ac:dyDescent="0.2">
      <c r="A18" s="56" t="s">
        <v>19</v>
      </c>
      <c r="B18" s="128">
        <v>34</v>
      </c>
      <c r="C18" s="128">
        <v>58</v>
      </c>
      <c r="D18" s="128">
        <v>18</v>
      </c>
      <c r="E18" s="128">
        <v>4</v>
      </c>
    </row>
    <row r="19" spans="1:5" x14ac:dyDescent="0.2">
      <c r="A19" s="56" t="s">
        <v>20</v>
      </c>
      <c r="B19" s="128">
        <v>45</v>
      </c>
      <c r="C19" s="128">
        <v>66</v>
      </c>
      <c r="D19" s="128">
        <v>26</v>
      </c>
      <c r="E19" s="128">
        <v>5</v>
      </c>
    </row>
    <row r="20" spans="1:5" x14ac:dyDescent="0.2">
      <c r="A20" s="56" t="s">
        <v>21</v>
      </c>
      <c r="B20" s="128">
        <v>33</v>
      </c>
      <c r="C20" s="128">
        <v>55</v>
      </c>
      <c r="D20" s="128">
        <v>17</v>
      </c>
      <c r="E20" s="128">
        <v>5</v>
      </c>
    </row>
    <row r="21" spans="1:5" x14ac:dyDescent="0.2">
      <c r="A21" s="56" t="s">
        <v>22</v>
      </c>
      <c r="B21" s="128">
        <v>39</v>
      </c>
      <c r="C21" s="128">
        <v>65</v>
      </c>
      <c r="D21" s="128">
        <v>22</v>
      </c>
      <c r="E21" s="128">
        <v>5</v>
      </c>
    </row>
    <row r="22" spans="1:5" x14ac:dyDescent="0.2">
      <c r="A22" s="56" t="s">
        <v>23</v>
      </c>
      <c r="B22" s="128">
        <v>45</v>
      </c>
      <c r="C22" s="128">
        <v>69</v>
      </c>
      <c r="D22" s="128">
        <v>26</v>
      </c>
      <c r="E22" s="128">
        <v>5</v>
      </c>
    </row>
    <row r="23" spans="1:5" x14ac:dyDescent="0.2">
      <c r="A23" s="56" t="s">
        <v>24</v>
      </c>
      <c r="B23" s="128">
        <v>45</v>
      </c>
      <c r="C23" s="128">
        <v>61</v>
      </c>
      <c r="D23" s="128">
        <v>23</v>
      </c>
      <c r="E23" s="128">
        <v>5</v>
      </c>
    </row>
    <row r="24" spans="1:5" x14ac:dyDescent="0.2">
      <c r="A24" s="56" t="s">
        <v>25</v>
      </c>
      <c r="B24" s="128">
        <v>34</v>
      </c>
      <c r="C24" s="128">
        <v>59</v>
      </c>
      <c r="D24" s="128">
        <v>18</v>
      </c>
      <c r="E24" s="128">
        <v>4</v>
      </c>
    </row>
    <row r="25" spans="1:5" x14ac:dyDescent="0.2">
      <c r="A25" s="56" t="s">
        <v>26</v>
      </c>
      <c r="B25" s="128">
        <v>37</v>
      </c>
      <c r="C25" s="128">
        <v>65</v>
      </c>
      <c r="D25" s="128">
        <v>20</v>
      </c>
      <c r="E25" s="128">
        <v>5</v>
      </c>
    </row>
    <row r="26" spans="1:5" x14ac:dyDescent="0.2">
      <c r="A26" s="56" t="s">
        <v>27</v>
      </c>
      <c r="B26" s="128">
        <v>32</v>
      </c>
      <c r="C26" s="128">
        <v>54</v>
      </c>
      <c r="D26" s="128">
        <v>17</v>
      </c>
      <c r="E26" s="128">
        <v>3</v>
      </c>
    </row>
    <row r="27" spans="1:5" x14ac:dyDescent="0.2">
      <c r="A27" s="56" t="s">
        <v>28</v>
      </c>
      <c r="B27" s="128">
        <v>34</v>
      </c>
      <c r="C27" s="128">
        <v>60</v>
      </c>
      <c r="D27" s="128">
        <v>20</v>
      </c>
      <c r="E27" s="128">
        <v>4</v>
      </c>
    </row>
    <row r="28" spans="1:5" x14ac:dyDescent="0.2">
      <c r="A28" s="56" t="s">
        <v>29</v>
      </c>
      <c r="B28" s="128">
        <v>35</v>
      </c>
      <c r="C28" s="128">
        <v>60</v>
      </c>
      <c r="D28" s="128">
        <v>19</v>
      </c>
      <c r="E28" s="128">
        <v>5</v>
      </c>
    </row>
    <row r="29" spans="1:5" x14ac:dyDescent="0.2">
      <c r="A29" s="56" t="s">
        <v>30</v>
      </c>
      <c r="B29" s="128">
        <v>45</v>
      </c>
      <c r="C29" s="128">
        <v>71</v>
      </c>
      <c r="D29" s="128">
        <v>26</v>
      </c>
      <c r="E29" s="128">
        <v>5</v>
      </c>
    </row>
    <row r="30" spans="1:5" x14ac:dyDescent="0.2">
      <c r="A30" s="56" t="s">
        <v>31</v>
      </c>
      <c r="B30" s="128">
        <v>45</v>
      </c>
      <c r="C30" s="128">
        <v>70</v>
      </c>
      <c r="D30" s="128">
        <v>26</v>
      </c>
      <c r="E30" s="128">
        <v>5</v>
      </c>
    </row>
    <row r="31" spans="1:5" x14ac:dyDescent="0.2">
      <c r="A31" s="56" t="s">
        <v>32</v>
      </c>
      <c r="B31" s="128">
        <v>45</v>
      </c>
      <c r="C31" s="128">
        <v>76</v>
      </c>
      <c r="D31" s="128">
        <v>26</v>
      </c>
      <c r="E31" s="128">
        <v>6</v>
      </c>
    </row>
    <row r="32" spans="1:5" x14ac:dyDescent="0.2">
      <c r="A32" s="56" t="s">
        <v>322</v>
      </c>
      <c r="B32" s="128">
        <v>28</v>
      </c>
      <c r="C32" s="128">
        <v>45</v>
      </c>
      <c r="D32" s="128">
        <v>15</v>
      </c>
      <c r="E32" s="128">
        <v>3</v>
      </c>
    </row>
    <row r="33" spans="1:5" x14ac:dyDescent="0.2">
      <c r="A33" s="56" t="s">
        <v>33</v>
      </c>
      <c r="B33" s="128">
        <v>45</v>
      </c>
      <c r="C33" s="128">
        <v>71</v>
      </c>
      <c r="D33" s="128">
        <v>26</v>
      </c>
      <c r="E33" s="128">
        <v>6</v>
      </c>
    </row>
    <row r="34" spans="1:5" x14ac:dyDescent="0.2">
      <c r="A34" s="56" t="s">
        <v>34</v>
      </c>
      <c r="B34" s="128">
        <v>45</v>
      </c>
      <c r="C34" s="128">
        <v>74</v>
      </c>
      <c r="D34" s="128">
        <v>24</v>
      </c>
      <c r="E34" s="128">
        <v>6</v>
      </c>
    </row>
    <row r="35" spans="1:5" x14ac:dyDescent="0.2">
      <c r="A35" s="56" t="s">
        <v>35</v>
      </c>
      <c r="B35" s="128">
        <v>50</v>
      </c>
      <c r="C35" s="128">
        <v>74</v>
      </c>
      <c r="D35" s="128">
        <v>26</v>
      </c>
      <c r="E35" s="128">
        <v>6</v>
      </c>
    </row>
    <row r="36" spans="1:5" x14ac:dyDescent="0.2">
      <c r="A36" s="56" t="s">
        <v>36</v>
      </c>
      <c r="B36" s="128">
        <v>32</v>
      </c>
      <c r="C36" s="128">
        <v>54</v>
      </c>
      <c r="D36" s="128">
        <v>17</v>
      </c>
      <c r="E36" s="128">
        <v>4</v>
      </c>
    </row>
    <row r="37" spans="1:5" x14ac:dyDescent="0.2">
      <c r="A37" s="56" t="s">
        <v>67</v>
      </c>
      <c r="B37" s="56">
        <v>29</v>
      </c>
      <c r="C37" s="56">
        <v>48</v>
      </c>
      <c r="D37" s="56">
        <v>15</v>
      </c>
      <c r="E37" s="56">
        <v>3</v>
      </c>
    </row>
    <row r="38" spans="1:5" x14ac:dyDescent="0.2">
      <c r="A38" s="56" t="s">
        <v>201</v>
      </c>
      <c r="B38" s="56">
        <v>29</v>
      </c>
      <c r="C38" s="56">
        <v>48</v>
      </c>
      <c r="D38" s="56">
        <v>15</v>
      </c>
      <c r="E38" s="56">
        <v>3</v>
      </c>
    </row>
    <row r="39" spans="1:5" x14ac:dyDescent="0.2">
      <c r="A39" s="56" t="s">
        <v>110</v>
      </c>
      <c r="B39" s="56">
        <v>29</v>
      </c>
      <c r="C39" s="56">
        <v>48</v>
      </c>
      <c r="D39" s="56">
        <v>15</v>
      </c>
      <c r="E39" s="56">
        <v>3</v>
      </c>
    </row>
    <row r="40" spans="1:5" x14ac:dyDescent="0.2">
      <c r="A40" s="56" t="s">
        <v>111</v>
      </c>
      <c r="B40" s="56">
        <v>29</v>
      </c>
      <c r="C40" s="56">
        <v>48</v>
      </c>
      <c r="D40" s="56">
        <v>15</v>
      </c>
      <c r="E40" s="56">
        <v>3</v>
      </c>
    </row>
    <row r="41" spans="1:5" x14ac:dyDescent="0.2">
      <c r="A41" s="56" t="s">
        <v>89</v>
      </c>
      <c r="B41" s="56">
        <v>29</v>
      </c>
      <c r="C41" s="56">
        <v>48</v>
      </c>
      <c r="D41" s="56">
        <v>15</v>
      </c>
      <c r="E41" s="56">
        <v>3</v>
      </c>
    </row>
    <row r="42" spans="1:5" x14ac:dyDescent="0.2">
      <c r="A42" s="56" t="s">
        <v>186</v>
      </c>
      <c r="B42" s="56">
        <v>29</v>
      </c>
      <c r="C42" s="56">
        <v>48</v>
      </c>
      <c r="D42" s="56">
        <v>15</v>
      </c>
      <c r="E42" s="56">
        <v>3</v>
      </c>
    </row>
    <row r="43" spans="1:5" x14ac:dyDescent="0.2">
      <c r="A43" s="56" t="s">
        <v>115</v>
      </c>
      <c r="B43" s="56">
        <v>29</v>
      </c>
      <c r="C43" s="56">
        <v>48</v>
      </c>
      <c r="D43" s="56">
        <v>15</v>
      </c>
      <c r="E43" s="56">
        <v>3</v>
      </c>
    </row>
    <row r="44" spans="1:5" x14ac:dyDescent="0.2">
      <c r="A44" s="56" t="s">
        <v>187</v>
      </c>
      <c r="B44" s="56">
        <v>29</v>
      </c>
      <c r="C44" s="56">
        <v>48</v>
      </c>
      <c r="D44" s="56">
        <v>15</v>
      </c>
      <c r="E44" s="56">
        <v>3</v>
      </c>
    </row>
    <row r="45" spans="1:5" x14ac:dyDescent="0.2">
      <c r="A45" s="56" t="s">
        <v>69</v>
      </c>
      <c r="B45" s="56">
        <v>29</v>
      </c>
      <c r="C45" s="56">
        <v>48</v>
      </c>
      <c r="D45" s="56">
        <v>15</v>
      </c>
      <c r="E45" s="56">
        <v>3</v>
      </c>
    </row>
    <row r="46" spans="1:5" x14ac:dyDescent="0.2">
      <c r="A46" s="56" t="s">
        <v>116</v>
      </c>
      <c r="B46" s="56">
        <v>29</v>
      </c>
      <c r="C46" s="56">
        <v>48</v>
      </c>
      <c r="D46" s="56">
        <v>15</v>
      </c>
      <c r="E46" s="56">
        <v>3</v>
      </c>
    </row>
    <row r="47" spans="1:5" x14ac:dyDescent="0.2">
      <c r="A47" s="56" t="s">
        <v>112</v>
      </c>
      <c r="B47" s="56">
        <v>29</v>
      </c>
      <c r="C47" s="56">
        <v>48</v>
      </c>
      <c r="D47" s="56">
        <v>15</v>
      </c>
      <c r="E47" s="56">
        <v>3</v>
      </c>
    </row>
    <row r="48" spans="1:5" x14ac:dyDescent="0.2">
      <c r="A48" s="56" t="s">
        <v>117</v>
      </c>
      <c r="B48" s="56">
        <v>29</v>
      </c>
      <c r="C48" s="56">
        <v>48</v>
      </c>
      <c r="D48" s="56">
        <v>15</v>
      </c>
      <c r="E48" s="56">
        <v>3</v>
      </c>
    </row>
    <row r="49" spans="1:5" x14ac:dyDescent="0.2">
      <c r="A49" s="56" t="s">
        <v>68</v>
      </c>
      <c r="B49" s="56">
        <v>29</v>
      </c>
      <c r="C49" s="56">
        <v>48</v>
      </c>
      <c r="D49" s="56">
        <v>15</v>
      </c>
      <c r="E49" s="56">
        <v>3</v>
      </c>
    </row>
    <row r="50" spans="1:5" x14ac:dyDescent="0.2">
      <c r="A50" s="56" t="s">
        <v>90</v>
      </c>
      <c r="B50" s="56">
        <v>29</v>
      </c>
      <c r="C50" s="56">
        <v>48</v>
      </c>
      <c r="D50" s="56">
        <v>15</v>
      </c>
      <c r="E50" s="56">
        <v>3</v>
      </c>
    </row>
    <row r="51" spans="1:5" x14ac:dyDescent="0.2">
      <c r="A51" s="56" t="s">
        <v>118</v>
      </c>
      <c r="B51" s="56">
        <v>29</v>
      </c>
      <c r="C51" s="56">
        <v>48</v>
      </c>
      <c r="D51" s="56">
        <v>15</v>
      </c>
      <c r="E51" s="56">
        <v>3</v>
      </c>
    </row>
    <row r="52" spans="1:5" x14ac:dyDescent="0.2">
      <c r="A52" s="56" t="s">
        <v>91</v>
      </c>
      <c r="B52" s="56">
        <v>29</v>
      </c>
      <c r="C52" s="56">
        <v>48</v>
      </c>
      <c r="D52" s="56">
        <v>15</v>
      </c>
      <c r="E52" s="56">
        <v>3</v>
      </c>
    </row>
    <row r="53" spans="1:5" x14ac:dyDescent="0.2">
      <c r="A53" s="56" t="s">
        <v>188</v>
      </c>
      <c r="B53" s="56">
        <v>29</v>
      </c>
      <c r="C53" s="56">
        <v>48</v>
      </c>
      <c r="D53" s="56">
        <v>15</v>
      </c>
      <c r="E53" s="56">
        <v>3</v>
      </c>
    </row>
    <row r="54" spans="1:5" x14ac:dyDescent="0.2">
      <c r="A54" s="56" t="s">
        <v>119</v>
      </c>
      <c r="B54" s="56">
        <v>29</v>
      </c>
      <c r="C54" s="56">
        <v>48</v>
      </c>
      <c r="D54" s="56">
        <v>15</v>
      </c>
      <c r="E54" s="56">
        <v>3</v>
      </c>
    </row>
    <row r="55" spans="1:5" x14ac:dyDescent="0.2">
      <c r="A55" s="56" t="s">
        <v>120</v>
      </c>
      <c r="B55" s="56">
        <v>29</v>
      </c>
      <c r="C55" s="56">
        <v>48</v>
      </c>
      <c r="D55" s="56">
        <v>15</v>
      </c>
      <c r="E55" s="56">
        <v>3</v>
      </c>
    </row>
    <row r="56" spans="1:5" x14ac:dyDescent="0.2">
      <c r="A56" s="56" t="s">
        <v>70</v>
      </c>
      <c r="B56" s="56">
        <v>29</v>
      </c>
      <c r="C56" s="56">
        <v>48</v>
      </c>
      <c r="D56" s="56">
        <v>15</v>
      </c>
      <c r="E56" s="56">
        <v>3</v>
      </c>
    </row>
    <row r="57" spans="1:5" x14ac:dyDescent="0.2">
      <c r="A57" s="56" t="s">
        <v>121</v>
      </c>
      <c r="B57" s="56">
        <v>29</v>
      </c>
      <c r="C57" s="56">
        <v>48</v>
      </c>
      <c r="D57" s="56">
        <v>15</v>
      </c>
      <c r="E57" s="56">
        <v>3</v>
      </c>
    </row>
    <row r="58" spans="1:5" x14ac:dyDescent="0.2">
      <c r="A58" s="56" t="s">
        <v>189</v>
      </c>
      <c r="B58" s="56">
        <v>29</v>
      </c>
      <c r="C58" s="56">
        <v>48</v>
      </c>
      <c r="D58" s="56">
        <v>15</v>
      </c>
      <c r="E58" s="56">
        <v>3</v>
      </c>
    </row>
    <row r="59" spans="1:5" x14ac:dyDescent="0.2">
      <c r="A59" s="56" t="s">
        <v>113</v>
      </c>
      <c r="B59" s="56">
        <v>29</v>
      </c>
      <c r="C59" s="56">
        <v>48</v>
      </c>
      <c r="D59" s="56">
        <v>15</v>
      </c>
      <c r="E59" s="56">
        <v>3</v>
      </c>
    </row>
    <row r="60" spans="1:5" x14ac:dyDescent="0.2">
      <c r="A60" s="56" t="s">
        <v>122</v>
      </c>
      <c r="B60" s="56">
        <v>29</v>
      </c>
      <c r="C60" s="56">
        <v>48</v>
      </c>
      <c r="D60" s="56">
        <v>15</v>
      </c>
      <c r="E60" s="56">
        <v>3</v>
      </c>
    </row>
    <row r="61" spans="1:5" x14ac:dyDescent="0.2">
      <c r="A61" s="56" t="s">
        <v>123</v>
      </c>
      <c r="B61" s="56">
        <v>29</v>
      </c>
      <c r="C61" s="56">
        <v>48</v>
      </c>
      <c r="D61" s="56">
        <v>15</v>
      </c>
      <c r="E61" s="56">
        <v>3</v>
      </c>
    </row>
    <row r="62" spans="1:5" x14ac:dyDescent="0.2">
      <c r="A62" s="56" t="s">
        <v>92</v>
      </c>
      <c r="B62" s="56">
        <v>29</v>
      </c>
      <c r="C62" s="56">
        <v>48</v>
      </c>
      <c r="D62" s="56">
        <v>15</v>
      </c>
      <c r="E62" s="56">
        <v>3</v>
      </c>
    </row>
    <row r="63" spans="1:5" x14ac:dyDescent="0.2">
      <c r="A63" s="56" t="s">
        <v>202</v>
      </c>
      <c r="B63" s="56">
        <v>29</v>
      </c>
      <c r="C63" s="56">
        <v>48</v>
      </c>
      <c r="D63" s="56">
        <v>15</v>
      </c>
      <c r="E63" s="56">
        <v>3</v>
      </c>
    </row>
    <row r="64" spans="1:5" x14ac:dyDescent="0.2">
      <c r="A64" s="56" t="s">
        <v>93</v>
      </c>
      <c r="B64" s="56">
        <v>29</v>
      </c>
      <c r="C64" s="56">
        <v>48</v>
      </c>
      <c r="D64" s="56">
        <v>15</v>
      </c>
      <c r="E64" s="56">
        <v>3</v>
      </c>
    </row>
    <row r="65" spans="1:5" x14ac:dyDescent="0.2">
      <c r="A65" s="56" t="s">
        <v>114</v>
      </c>
      <c r="B65" s="56">
        <v>29</v>
      </c>
      <c r="C65" s="56">
        <v>48</v>
      </c>
      <c r="D65" s="56">
        <v>15</v>
      </c>
      <c r="E65" s="56">
        <v>3</v>
      </c>
    </row>
    <row r="66" spans="1:5" x14ac:dyDescent="0.2">
      <c r="A66" s="56" t="s">
        <v>124</v>
      </c>
      <c r="B66" s="56">
        <v>29</v>
      </c>
      <c r="C66" s="56">
        <v>48</v>
      </c>
      <c r="D66" s="56">
        <v>15</v>
      </c>
      <c r="E66" s="56">
        <v>3</v>
      </c>
    </row>
    <row r="67" spans="1:5" x14ac:dyDescent="0.2">
      <c r="A67" s="56" t="s">
        <v>125</v>
      </c>
      <c r="B67" s="56">
        <v>29</v>
      </c>
      <c r="C67" s="56">
        <v>48</v>
      </c>
      <c r="D67" s="56">
        <v>15</v>
      </c>
      <c r="E67" s="56">
        <v>3</v>
      </c>
    </row>
    <row r="68" spans="1:5" x14ac:dyDescent="0.2">
      <c r="A68" s="56" t="s">
        <v>126</v>
      </c>
      <c r="B68" s="56">
        <v>29</v>
      </c>
      <c r="C68" s="56">
        <v>48</v>
      </c>
      <c r="D68" s="56">
        <v>15</v>
      </c>
      <c r="E68" s="56">
        <v>3</v>
      </c>
    </row>
    <row r="69" spans="1:5" x14ac:dyDescent="0.2">
      <c r="A69" s="56" t="s">
        <v>94</v>
      </c>
      <c r="B69" s="56">
        <v>29</v>
      </c>
      <c r="C69" s="56">
        <v>48</v>
      </c>
      <c r="D69" s="56">
        <v>15</v>
      </c>
      <c r="E69" s="56">
        <v>3</v>
      </c>
    </row>
    <row r="70" spans="1:5" x14ac:dyDescent="0.2">
      <c r="A70" s="56" t="s">
        <v>127</v>
      </c>
      <c r="B70" s="56">
        <v>29</v>
      </c>
      <c r="C70" s="56">
        <v>48</v>
      </c>
      <c r="D70" s="56">
        <v>15</v>
      </c>
      <c r="E70" s="56">
        <v>3</v>
      </c>
    </row>
    <row r="71" spans="1:5" x14ac:dyDescent="0.2">
      <c r="A71" s="56" t="s">
        <v>128</v>
      </c>
      <c r="B71" s="56">
        <v>29</v>
      </c>
      <c r="C71" s="56">
        <v>48</v>
      </c>
      <c r="D71" s="56">
        <v>15</v>
      </c>
      <c r="E71" s="56">
        <v>3</v>
      </c>
    </row>
    <row r="72" spans="1:5" x14ac:dyDescent="0.2">
      <c r="A72" s="56" t="s">
        <v>129</v>
      </c>
      <c r="B72" s="56">
        <v>29</v>
      </c>
      <c r="C72" s="56">
        <v>48</v>
      </c>
      <c r="D72" s="56">
        <v>15</v>
      </c>
      <c r="E72" s="56">
        <v>3</v>
      </c>
    </row>
    <row r="73" spans="1:5" x14ac:dyDescent="0.2">
      <c r="A73" s="56" t="s">
        <v>130</v>
      </c>
      <c r="B73" s="56">
        <v>29</v>
      </c>
      <c r="C73" s="56">
        <v>48</v>
      </c>
      <c r="D73" s="56">
        <v>15</v>
      </c>
      <c r="E73" s="56">
        <v>3</v>
      </c>
    </row>
    <row r="74" spans="1:5" x14ac:dyDescent="0.2">
      <c r="A74" s="56" t="s">
        <v>177</v>
      </c>
      <c r="B74" s="56">
        <v>29</v>
      </c>
      <c r="C74" s="56">
        <v>48</v>
      </c>
      <c r="D74" s="56">
        <v>15</v>
      </c>
      <c r="E74" s="56">
        <v>3</v>
      </c>
    </row>
    <row r="75" spans="1:5" x14ac:dyDescent="0.2">
      <c r="A75" s="56" t="s">
        <v>95</v>
      </c>
      <c r="B75" s="56">
        <v>29</v>
      </c>
      <c r="C75" s="56">
        <v>48</v>
      </c>
      <c r="D75" s="56">
        <v>15</v>
      </c>
      <c r="E75" s="56">
        <v>3</v>
      </c>
    </row>
    <row r="76" spans="1:5" x14ac:dyDescent="0.2">
      <c r="A76" s="56" t="s">
        <v>96</v>
      </c>
      <c r="B76" s="56">
        <v>29</v>
      </c>
      <c r="C76" s="56">
        <v>48</v>
      </c>
      <c r="D76" s="56">
        <v>15</v>
      </c>
      <c r="E76" s="56">
        <v>3</v>
      </c>
    </row>
    <row r="77" spans="1:5" x14ac:dyDescent="0.2">
      <c r="A77" s="56" t="s">
        <v>139</v>
      </c>
      <c r="B77" s="56">
        <v>29</v>
      </c>
      <c r="C77" s="56">
        <v>48</v>
      </c>
      <c r="D77" s="56">
        <v>15</v>
      </c>
      <c r="E77" s="56">
        <v>3</v>
      </c>
    </row>
    <row r="78" spans="1:5" x14ac:dyDescent="0.2">
      <c r="A78" s="56" t="s">
        <v>131</v>
      </c>
      <c r="B78" s="56">
        <v>29</v>
      </c>
      <c r="C78" s="56">
        <v>48</v>
      </c>
      <c r="D78" s="56">
        <v>15</v>
      </c>
      <c r="E78" s="56">
        <v>3</v>
      </c>
    </row>
    <row r="79" spans="1:5" x14ac:dyDescent="0.2">
      <c r="A79" s="56" t="s">
        <v>132</v>
      </c>
      <c r="B79" s="56">
        <v>29</v>
      </c>
      <c r="C79" s="56">
        <v>48</v>
      </c>
      <c r="D79" s="56">
        <v>15</v>
      </c>
      <c r="E79" s="56">
        <v>3</v>
      </c>
    </row>
    <row r="80" spans="1:5" x14ac:dyDescent="0.2">
      <c r="A80" s="56" t="s">
        <v>133</v>
      </c>
      <c r="B80" s="56">
        <v>29</v>
      </c>
      <c r="C80" s="56">
        <v>48</v>
      </c>
      <c r="D80" s="56">
        <v>15</v>
      </c>
      <c r="E80" s="56">
        <v>3</v>
      </c>
    </row>
    <row r="81" spans="1:5" x14ac:dyDescent="0.2">
      <c r="A81" s="56" t="s">
        <v>134</v>
      </c>
      <c r="B81" s="56">
        <v>29</v>
      </c>
      <c r="C81" s="56">
        <v>48</v>
      </c>
      <c r="D81" s="56">
        <v>15</v>
      </c>
      <c r="E81" s="56">
        <v>3</v>
      </c>
    </row>
    <row r="82" spans="1:5" x14ac:dyDescent="0.2">
      <c r="A82" s="56" t="s">
        <v>135</v>
      </c>
      <c r="B82" s="56">
        <v>29</v>
      </c>
      <c r="C82" s="56">
        <v>48</v>
      </c>
      <c r="D82" s="56">
        <v>15</v>
      </c>
      <c r="E82" s="56">
        <v>3</v>
      </c>
    </row>
    <row r="83" spans="1:5" x14ac:dyDescent="0.2">
      <c r="A83" s="56" t="s">
        <v>136</v>
      </c>
      <c r="B83" s="56">
        <v>29</v>
      </c>
      <c r="C83" s="56">
        <v>48</v>
      </c>
      <c r="D83" s="56">
        <v>15</v>
      </c>
      <c r="E83" s="56">
        <v>3</v>
      </c>
    </row>
    <row r="84" spans="1:5" x14ac:dyDescent="0.2">
      <c r="A84" s="56" t="s">
        <v>137</v>
      </c>
      <c r="B84" s="56">
        <v>29</v>
      </c>
      <c r="C84" s="56">
        <v>48</v>
      </c>
      <c r="D84" s="56">
        <v>15</v>
      </c>
      <c r="E84" s="56">
        <v>3</v>
      </c>
    </row>
    <row r="85" spans="1:5" x14ac:dyDescent="0.2">
      <c r="A85" s="56" t="s">
        <v>97</v>
      </c>
      <c r="B85" s="56">
        <v>29</v>
      </c>
      <c r="C85" s="56">
        <v>48</v>
      </c>
      <c r="D85" s="56">
        <v>15</v>
      </c>
      <c r="E85" s="56">
        <v>3</v>
      </c>
    </row>
    <row r="86" spans="1:5" x14ac:dyDescent="0.2">
      <c r="A86" s="56" t="s">
        <v>203</v>
      </c>
      <c r="B86" s="56">
        <v>29</v>
      </c>
      <c r="C86" s="56">
        <v>48</v>
      </c>
      <c r="D86" s="56">
        <v>15</v>
      </c>
      <c r="E86" s="56">
        <v>3</v>
      </c>
    </row>
    <row r="87" spans="1:5" x14ac:dyDescent="0.2">
      <c r="A87" s="56" t="s">
        <v>138</v>
      </c>
      <c r="B87" s="56">
        <v>29</v>
      </c>
      <c r="C87" s="56">
        <v>48</v>
      </c>
      <c r="D87" s="56">
        <v>15</v>
      </c>
      <c r="E87" s="56">
        <v>3</v>
      </c>
    </row>
    <row r="88" spans="1:5" x14ac:dyDescent="0.2">
      <c r="A88" s="56" t="s">
        <v>140</v>
      </c>
      <c r="B88" s="56">
        <v>29</v>
      </c>
      <c r="C88" s="56">
        <v>48</v>
      </c>
      <c r="D88" s="56">
        <v>15</v>
      </c>
      <c r="E88" s="56">
        <v>3</v>
      </c>
    </row>
    <row r="89" spans="1:5" x14ac:dyDescent="0.2">
      <c r="A89" s="56" t="s">
        <v>141</v>
      </c>
      <c r="B89" s="56">
        <v>29</v>
      </c>
      <c r="C89" s="56">
        <v>48</v>
      </c>
      <c r="D89" s="56">
        <v>15</v>
      </c>
      <c r="E89" s="56">
        <v>3</v>
      </c>
    </row>
    <row r="90" spans="1:5" x14ac:dyDescent="0.2">
      <c r="A90" s="56" t="s">
        <v>98</v>
      </c>
      <c r="B90" s="56">
        <v>29</v>
      </c>
      <c r="C90" s="56">
        <v>48</v>
      </c>
      <c r="D90" s="56">
        <v>15</v>
      </c>
      <c r="E90" s="56">
        <v>3</v>
      </c>
    </row>
    <row r="91" spans="1:5" x14ac:dyDescent="0.2">
      <c r="A91" s="56" t="s">
        <v>190</v>
      </c>
      <c r="B91" s="56">
        <v>29</v>
      </c>
      <c r="C91" s="56">
        <v>48</v>
      </c>
      <c r="D91" s="56">
        <v>15</v>
      </c>
      <c r="E91" s="56">
        <v>3</v>
      </c>
    </row>
    <row r="92" spans="1:5" x14ac:dyDescent="0.2">
      <c r="A92" s="56" t="s">
        <v>71</v>
      </c>
      <c r="B92" s="56">
        <v>29</v>
      </c>
      <c r="C92" s="56">
        <v>48</v>
      </c>
      <c r="D92" s="56">
        <v>15</v>
      </c>
      <c r="E92" s="56">
        <v>3</v>
      </c>
    </row>
    <row r="93" spans="1:5" x14ac:dyDescent="0.2">
      <c r="A93" s="56" t="s">
        <v>72</v>
      </c>
      <c r="B93" s="56">
        <v>29</v>
      </c>
      <c r="C93" s="56">
        <v>48</v>
      </c>
      <c r="D93" s="56">
        <v>15</v>
      </c>
      <c r="E93" s="56">
        <v>3</v>
      </c>
    </row>
    <row r="94" spans="1:5" x14ac:dyDescent="0.2">
      <c r="A94" s="56" t="s">
        <v>106</v>
      </c>
      <c r="B94" s="56">
        <v>29</v>
      </c>
      <c r="C94" s="56">
        <v>48</v>
      </c>
      <c r="D94" s="56">
        <v>15</v>
      </c>
      <c r="E94" s="56">
        <v>3</v>
      </c>
    </row>
    <row r="95" spans="1:5" x14ac:dyDescent="0.2">
      <c r="A95" s="56" t="s">
        <v>107</v>
      </c>
      <c r="B95" s="56">
        <v>29</v>
      </c>
      <c r="C95" s="56">
        <v>48</v>
      </c>
      <c r="D95" s="56">
        <v>15</v>
      </c>
      <c r="E95" s="56">
        <v>3</v>
      </c>
    </row>
    <row r="96" spans="1:5" x14ac:dyDescent="0.2">
      <c r="A96" s="56" t="s">
        <v>204</v>
      </c>
      <c r="B96" s="56">
        <v>29</v>
      </c>
      <c r="C96" s="56">
        <v>48</v>
      </c>
      <c r="D96" s="56">
        <v>15</v>
      </c>
      <c r="E96" s="56">
        <v>3</v>
      </c>
    </row>
    <row r="97" spans="1:5" x14ac:dyDescent="0.2">
      <c r="A97" s="56" t="s">
        <v>142</v>
      </c>
      <c r="B97" s="56">
        <v>29</v>
      </c>
      <c r="C97" s="56">
        <v>48</v>
      </c>
      <c r="D97" s="56">
        <v>15</v>
      </c>
      <c r="E97" s="56">
        <v>3</v>
      </c>
    </row>
    <row r="98" spans="1:5" x14ac:dyDescent="0.2">
      <c r="A98" s="56" t="s">
        <v>279</v>
      </c>
      <c r="B98" s="56">
        <v>29</v>
      </c>
      <c r="C98" s="56">
        <v>48</v>
      </c>
      <c r="D98" s="56">
        <v>15</v>
      </c>
      <c r="E98" s="56">
        <v>3</v>
      </c>
    </row>
    <row r="99" spans="1:5" x14ac:dyDescent="0.2">
      <c r="A99" s="56" t="s">
        <v>84</v>
      </c>
      <c r="B99" s="56">
        <v>29</v>
      </c>
      <c r="C99" s="56">
        <v>48</v>
      </c>
      <c r="D99" s="56">
        <v>15</v>
      </c>
      <c r="E99" s="56">
        <v>3</v>
      </c>
    </row>
    <row r="100" spans="1:5" x14ac:dyDescent="0.2">
      <c r="A100" s="56" t="s">
        <v>143</v>
      </c>
      <c r="B100" s="56">
        <v>29</v>
      </c>
      <c r="C100" s="56">
        <v>48</v>
      </c>
      <c r="D100" s="56">
        <v>15</v>
      </c>
      <c r="E100" s="56">
        <v>3</v>
      </c>
    </row>
    <row r="101" spans="1:5" x14ac:dyDescent="0.2">
      <c r="A101" s="56" t="s">
        <v>144</v>
      </c>
      <c r="B101" s="56">
        <v>29</v>
      </c>
      <c r="C101" s="56">
        <v>48</v>
      </c>
      <c r="D101" s="56">
        <v>15</v>
      </c>
      <c r="E101" s="56">
        <v>3</v>
      </c>
    </row>
    <row r="102" spans="1:5" x14ac:dyDescent="0.2">
      <c r="A102" s="56" t="s">
        <v>205</v>
      </c>
      <c r="B102" s="56">
        <v>29</v>
      </c>
      <c r="C102" s="56">
        <v>48</v>
      </c>
      <c r="D102" s="56">
        <v>15</v>
      </c>
      <c r="E102" s="56">
        <v>3</v>
      </c>
    </row>
    <row r="103" spans="1:5" x14ac:dyDescent="0.2">
      <c r="A103" s="56" t="s">
        <v>206</v>
      </c>
      <c r="B103" s="56">
        <v>29</v>
      </c>
      <c r="C103" s="56">
        <v>48</v>
      </c>
      <c r="D103" s="56">
        <v>15</v>
      </c>
      <c r="E103" s="56">
        <v>3</v>
      </c>
    </row>
    <row r="104" spans="1:5" x14ac:dyDescent="0.2">
      <c r="A104" s="56" t="s">
        <v>191</v>
      </c>
      <c r="B104" s="56">
        <v>29</v>
      </c>
      <c r="C104" s="56">
        <v>48</v>
      </c>
      <c r="D104" s="56">
        <v>15</v>
      </c>
      <c r="E104" s="56">
        <v>3</v>
      </c>
    </row>
    <row r="105" spans="1:5" x14ac:dyDescent="0.2">
      <c r="A105" s="56" t="s">
        <v>85</v>
      </c>
      <c r="B105" s="56">
        <v>29</v>
      </c>
      <c r="C105" s="56">
        <v>48</v>
      </c>
      <c r="D105" s="56">
        <v>15</v>
      </c>
      <c r="E105" s="56">
        <v>3</v>
      </c>
    </row>
    <row r="106" spans="1:5" x14ac:dyDescent="0.2">
      <c r="A106" s="56" t="s">
        <v>73</v>
      </c>
      <c r="B106" s="56">
        <v>29</v>
      </c>
      <c r="C106" s="56">
        <v>48</v>
      </c>
      <c r="D106" s="56">
        <v>15</v>
      </c>
      <c r="E106" s="56">
        <v>3</v>
      </c>
    </row>
    <row r="107" spans="1:5" x14ac:dyDescent="0.2">
      <c r="A107" s="56" t="s">
        <v>145</v>
      </c>
      <c r="B107" s="56">
        <v>29</v>
      </c>
      <c r="C107" s="56">
        <v>48</v>
      </c>
      <c r="D107" s="56">
        <v>15</v>
      </c>
      <c r="E107" s="56">
        <v>3</v>
      </c>
    </row>
    <row r="108" spans="1:5" x14ac:dyDescent="0.2">
      <c r="A108" s="56" t="s">
        <v>146</v>
      </c>
      <c r="B108" s="56">
        <v>29</v>
      </c>
      <c r="C108" s="56">
        <v>48</v>
      </c>
      <c r="D108" s="56">
        <v>15</v>
      </c>
      <c r="E108" s="56">
        <v>3</v>
      </c>
    </row>
    <row r="109" spans="1:5" x14ac:dyDescent="0.2">
      <c r="A109" s="56" t="s">
        <v>192</v>
      </c>
      <c r="B109" s="56">
        <v>29</v>
      </c>
      <c r="C109" s="56">
        <v>48</v>
      </c>
      <c r="D109" s="56">
        <v>15</v>
      </c>
      <c r="E109" s="56">
        <v>3</v>
      </c>
    </row>
    <row r="110" spans="1:5" x14ac:dyDescent="0.2">
      <c r="A110" s="56" t="s">
        <v>147</v>
      </c>
      <c r="B110" s="56">
        <v>29</v>
      </c>
      <c r="C110" s="56">
        <v>48</v>
      </c>
      <c r="D110" s="56">
        <v>15</v>
      </c>
      <c r="E110" s="56">
        <v>3</v>
      </c>
    </row>
    <row r="111" spans="1:5" x14ac:dyDescent="0.2">
      <c r="A111" s="56" t="s">
        <v>148</v>
      </c>
      <c r="B111" s="56">
        <v>29</v>
      </c>
      <c r="C111" s="56">
        <v>48</v>
      </c>
      <c r="D111" s="56">
        <v>15</v>
      </c>
      <c r="E111" s="56">
        <v>3</v>
      </c>
    </row>
    <row r="112" spans="1:5" x14ac:dyDescent="0.2">
      <c r="A112" s="56" t="s">
        <v>74</v>
      </c>
      <c r="B112" s="56">
        <v>29</v>
      </c>
      <c r="C112" s="56">
        <v>48</v>
      </c>
      <c r="D112" s="56">
        <v>15</v>
      </c>
      <c r="E112" s="56">
        <v>3</v>
      </c>
    </row>
    <row r="113" spans="1:5" x14ac:dyDescent="0.2">
      <c r="A113" s="56" t="s">
        <v>75</v>
      </c>
      <c r="B113" s="56">
        <v>29</v>
      </c>
      <c r="C113" s="56">
        <v>48</v>
      </c>
      <c r="D113" s="56">
        <v>15</v>
      </c>
      <c r="E113" s="56">
        <v>3</v>
      </c>
    </row>
    <row r="114" spans="1:5" x14ac:dyDescent="0.2">
      <c r="A114" s="56" t="s">
        <v>149</v>
      </c>
      <c r="B114" s="56">
        <v>29</v>
      </c>
      <c r="C114" s="56">
        <v>48</v>
      </c>
      <c r="D114" s="56">
        <v>15</v>
      </c>
      <c r="E114" s="56">
        <v>3</v>
      </c>
    </row>
    <row r="115" spans="1:5" x14ac:dyDescent="0.2">
      <c r="A115" s="56" t="s">
        <v>150</v>
      </c>
      <c r="B115" s="56">
        <v>29</v>
      </c>
      <c r="C115" s="56">
        <v>48</v>
      </c>
      <c r="D115" s="56">
        <v>15</v>
      </c>
      <c r="E115" s="56">
        <v>3</v>
      </c>
    </row>
    <row r="116" spans="1:5" x14ac:dyDescent="0.2">
      <c r="A116" s="56" t="s">
        <v>151</v>
      </c>
      <c r="B116" s="56">
        <v>29</v>
      </c>
      <c r="C116" s="56">
        <v>48</v>
      </c>
      <c r="D116" s="56">
        <v>15</v>
      </c>
      <c r="E116" s="56">
        <v>3</v>
      </c>
    </row>
    <row r="117" spans="1:5" x14ac:dyDescent="0.2">
      <c r="A117" s="56" t="s">
        <v>152</v>
      </c>
      <c r="B117" s="56">
        <v>29</v>
      </c>
      <c r="C117" s="56">
        <v>48</v>
      </c>
      <c r="D117" s="56">
        <v>15</v>
      </c>
      <c r="E117" s="56">
        <v>3</v>
      </c>
    </row>
    <row r="118" spans="1:5" x14ac:dyDescent="0.2">
      <c r="A118" s="56" t="s">
        <v>99</v>
      </c>
      <c r="B118" s="56">
        <v>29</v>
      </c>
      <c r="C118" s="56">
        <v>48</v>
      </c>
      <c r="D118" s="56">
        <v>15</v>
      </c>
      <c r="E118" s="56">
        <v>3</v>
      </c>
    </row>
    <row r="119" spans="1:5" x14ac:dyDescent="0.2">
      <c r="A119" s="56" t="s">
        <v>153</v>
      </c>
      <c r="B119" s="56">
        <v>29</v>
      </c>
      <c r="C119" s="56">
        <v>48</v>
      </c>
      <c r="D119" s="56">
        <v>15</v>
      </c>
      <c r="E119" s="56">
        <v>3</v>
      </c>
    </row>
    <row r="120" spans="1:5" x14ac:dyDescent="0.2">
      <c r="A120" s="56" t="s">
        <v>207</v>
      </c>
      <c r="B120" s="56">
        <v>29</v>
      </c>
      <c r="C120" s="56">
        <v>48</v>
      </c>
      <c r="D120" s="56">
        <v>15</v>
      </c>
      <c r="E120" s="56">
        <v>3</v>
      </c>
    </row>
    <row r="121" spans="1:5" x14ac:dyDescent="0.2">
      <c r="A121" s="56" t="s">
        <v>76</v>
      </c>
      <c r="B121" s="56">
        <v>29</v>
      </c>
      <c r="C121" s="56">
        <v>48</v>
      </c>
      <c r="D121" s="56">
        <v>15</v>
      </c>
      <c r="E121" s="56">
        <v>3</v>
      </c>
    </row>
    <row r="122" spans="1:5" x14ac:dyDescent="0.2">
      <c r="A122" s="56" t="s">
        <v>154</v>
      </c>
      <c r="B122" s="56">
        <v>29</v>
      </c>
      <c r="C122" s="56">
        <v>48</v>
      </c>
      <c r="D122" s="56">
        <v>15</v>
      </c>
      <c r="E122" s="56">
        <v>3</v>
      </c>
    </row>
    <row r="123" spans="1:5" x14ac:dyDescent="0.2">
      <c r="A123" s="56" t="s">
        <v>77</v>
      </c>
      <c r="B123" s="56">
        <v>29</v>
      </c>
      <c r="C123" s="56">
        <v>48</v>
      </c>
      <c r="D123" s="56">
        <v>15</v>
      </c>
      <c r="E123" s="56">
        <v>3</v>
      </c>
    </row>
    <row r="124" spans="1:5" x14ac:dyDescent="0.2">
      <c r="A124" s="56" t="s">
        <v>155</v>
      </c>
      <c r="B124" s="56">
        <v>29</v>
      </c>
      <c r="C124" s="56">
        <v>48</v>
      </c>
      <c r="D124" s="56">
        <v>15</v>
      </c>
      <c r="E124" s="56">
        <v>3</v>
      </c>
    </row>
    <row r="125" spans="1:5" x14ac:dyDescent="0.2">
      <c r="A125" s="56" t="s">
        <v>156</v>
      </c>
      <c r="B125" s="56">
        <v>29</v>
      </c>
      <c r="C125" s="56">
        <v>48</v>
      </c>
      <c r="D125" s="56">
        <v>15</v>
      </c>
      <c r="E125" s="56">
        <v>3</v>
      </c>
    </row>
    <row r="126" spans="1:5" x14ac:dyDescent="0.2">
      <c r="A126" s="56" t="s">
        <v>78</v>
      </c>
      <c r="B126" s="56">
        <v>29</v>
      </c>
      <c r="C126" s="56">
        <v>48</v>
      </c>
      <c r="D126" s="56">
        <v>15</v>
      </c>
      <c r="E126" s="56">
        <v>3</v>
      </c>
    </row>
    <row r="127" spans="1:5" x14ac:dyDescent="0.2">
      <c r="A127" s="56" t="s">
        <v>193</v>
      </c>
      <c r="B127" s="56">
        <v>29</v>
      </c>
      <c r="C127" s="56">
        <v>48</v>
      </c>
      <c r="D127" s="56">
        <v>15</v>
      </c>
      <c r="E127" s="56">
        <v>3</v>
      </c>
    </row>
    <row r="128" spans="1:5" x14ac:dyDescent="0.2">
      <c r="A128" s="56" t="s">
        <v>100</v>
      </c>
      <c r="B128" s="56">
        <v>29</v>
      </c>
      <c r="C128" s="56">
        <v>48</v>
      </c>
      <c r="D128" s="56">
        <v>15</v>
      </c>
      <c r="E128" s="56">
        <v>3</v>
      </c>
    </row>
    <row r="129" spans="1:5" x14ac:dyDescent="0.2">
      <c r="A129" s="56" t="s">
        <v>157</v>
      </c>
      <c r="B129" s="56">
        <v>29</v>
      </c>
      <c r="C129" s="56">
        <v>48</v>
      </c>
      <c r="D129" s="56">
        <v>15</v>
      </c>
      <c r="E129" s="56">
        <v>3</v>
      </c>
    </row>
    <row r="130" spans="1:5" x14ac:dyDescent="0.2">
      <c r="A130" s="56" t="s">
        <v>158</v>
      </c>
      <c r="B130" s="56">
        <v>29</v>
      </c>
      <c r="C130" s="56">
        <v>48</v>
      </c>
      <c r="D130" s="56">
        <v>15</v>
      </c>
      <c r="E130" s="56">
        <v>3</v>
      </c>
    </row>
    <row r="131" spans="1:5" x14ac:dyDescent="0.2">
      <c r="A131" s="56" t="s">
        <v>159</v>
      </c>
      <c r="B131" s="56">
        <v>29</v>
      </c>
      <c r="C131" s="56">
        <v>48</v>
      </c>
      <c r="D131" s="56">
        <v>15</v>
      </c>
      <c r="E131" s="56">
        <v>3</v>
      </c>
    </row>
    <row r="132" spans="1:5" x14ac:dyDescent="0.2">
      <c r="A132" s="56" t="s">
        <v>194</v>
      </c>
      <c r="B132" s="56">
        <v>29</v>
      </c>
      <c r="C132" s="56">
        <v>48</v>
      </c>
      <c r="D132" s="56">
        <v>15</v>
      </c>
      <c r="E132" s="56">
        <v>3</v>
      </c>
    </row>
    <row r="133" spans="1:5" x14ac:dyDescent="0.2">
      <c r="A133" s="56" t="s">
        <v>79</v>
      </c>
      <c r="B133" s="56">
        <v>29</v>
      </c>
      <c r="C133" s="56">
        <v>48</v>
      </c>
      <c r="D133" s="56">
        <v>15</v>
      </c>
      <c r="E133" s="56">
        <v>3</v>
      </c>
    </row>
    <row r="134" spans="1:5" x14ac:dyDescent="0.2">
      <c r="A134" s="56" t="s">
        <v>160</v>
      </c>
      <c r="B134" s="56">
        <v>29</v>
      </c>
      <c r="C134" s="56">
        <v>48</v>
      </c>
      <c r="D134" s="56">
        <v>15</v>
      </c>
      <c r="E134" s="56">
        <v>3</v>
      </c>
    </row>
    <row r="135" spans="1:5" x14ac:dyDescent="0.2">
      <c r="A135" s="56" t="s">
        <v>101</v>
      </c>
      <c r="B135" s="56">
        <v>29</v>
      </c>
      <c r="C135" s="56">
        <v>48</v>
      </c>
      <c r="D135" s="56">
        <v>15</v>
      </c>
      <c r="E135" s="56">
        <v>3</v>
      </c>
    </row>
    <row r="136" spans="1:5" x14ac:dyDescent="0.2">
      <c r="A136" s="56" t="s">
        <v>161</v>
      </c>
      <c r="B136" s="56">
        <v>29</v>
      </c>
      <c r="C136" s="56">
        <v>48</v>
      </c>
      <c r="D136" s="56">
        <v>15</v>
      </c>
      <c r="E136" s="56">
        <v>3</v>
      </c>
    </row>
    <row r="137" spans="1:5" x14ac:dyDescent="0.2">
      <c r="A137" s="56" t="s">
        <v>102</v>
      </c>
      <c r="B137" s="56">
        <v>29</v>
      </c>
      <c r="C137" s="56">
        <v>48</v>
      </c>
      <c r="D137" s="56">
        <v>15</v>
      </c>
      <c r="E137" s="56">
        <v>3</v>
      </c>
    </row>
    <row r="138" spans="1:5" x14ac:dyDescent="0.2">
      <c r="A138" s="56" t="s">
        <v>103</v>
      </c>
      <c r="B138" s="56">
        <v>29</v>
      </c>
      <c r="C138" s="56">
        <v>48</v>
      </c>
      <c r="D138" s="56">
        <v>15</v>
      </c>
      <c r="E138" s="56">
        <v>3</v>
      </c>
    </row>
    <row r="139" spans="1:5" x14ac:dyDescent="0.2">
      <c r="A139" s="56" t="s">
        <v>80</v>
      </c>
      <c r="B139" s="56">
        <v>29</v>
      </c>
      <c r="C139" s="56">
        <v>48</v>
      </c>
      <c r="D139" s="56">
        <v>15</v>
      </c>
      <c r="E139" s="56">
        <v>3</v>
      </c>
    </row>
    <row r="140" spans="1:5" x14ac:dyDescent="0.2">
      <c r="A140" s="56" t="s">
        <v>195</v>
      </c>
      <c r="B140" s="56">
        <v>29</v>
      </c>
      <c r="C140" s="56">
        <v>48</v>
      </c>
      <c r="D140" s="56">
        <v>15</v>
      </c>
      <c r="E140" s="56">
        <v>3</v>
      </c>
    </row>
    <row r="141" spans="1:5" x14ac:dyDescent="0.2">
      <c r="A141" s="56" t="s">
        <v>162</v>
      </c>
      <c r="B141" s="56">
        <v>29</v>
      </c>
      <c r="C141" s="56">
        <v>48</v>
      </c>
      <c r="D141" s="56">
        <v>15</v>
      </c>
      <c r="E141" s="56">
        <v>3</v>
      </c>
    </row>
    <row r="142" spans="1:5" x14ac:dyDescent="0.2">
      <c r="A142" s="56" t="s">
        <v>167</v>
      </c>
      <c r="B142" s="56">
        <v>29</v>
      </c>
      <c r="C142" s="56">
        <v>48</v>
      </c>
      <c r="D142" s="56">
        <v>15</v>
      </c>
      <c r="E142" s="56">
        <v>3</v>
      </c>
    </row>
    <row r="143" spans="1:5" x14ac:dyDescent="0.2">
      <c r="A143" s="56" t="s">
        <v>208</v>
      </c>
      <c r="B143" s="56">
        <v>29</v>
      </c>
      <c r="C143" s="56">
        <v>48</v>
      </c>
      <c r="D143" s="56">
        <v>15</v>
      </c>
      <c r="E143" s="56">
        <v>3</v>
      </c>
    </row>
    <row r="144" spans="1:5" x14ac:dyDescent="0.2">
      <c r="A144" s="56" t="s">
        <v>168</v>
      </c>
      <c r="B144" s="56">
        <v>29</v>
      </c>
      <c r="C144" s="56">
        <v>48</v>
      </c>
      <c r="D144" s="56">
        <v>15</v>
      </c>
      <c r="E144" s="56">
        <v>3</v>
      </c>
    </row>
    <row r="145" spans="1:5" x14ac:dyDescent="0.2">
      <c r="A145" s="56" t="s">
        <v>196</v>
      </c>
      <c r="B145" s="56">
        <v>29</v>
      </c>
      <c r="C145" s="56">
        <v>48</v>
      </c>
      <c r="D145" s="56">
        <v>15</v>
      </c>
      <c r="E145" s="56">
        <v>3</v>
      </c>
    </row>
    <row r="146" spans="1:5" x14ac:dyDescent="0.2">
      <c r="A146" s="56" t="s">
        <v>169</v>
      </c>
      <c r="B146" s="56">
        <v>29</v>
      </c>
      <c r="C146" s="56">
        <v>48</v>
      </c>
      <c r="D146" s="56">
        <v>15</v>
      </c>
      <c r="E146" s="56">
        <v>3</v>
      </c>
    </row>
    <row r="147" spans="1:5" x14ac:dyDescent="0.2">
      <c r="A147" s="56" t="s">
        <v>170</v>
      </c>
      <c r="B147" s="56">
        <v>29</v>
      </c>
      <c r="C147" s="56">
        <v>48</v>
      </c>
      <c r="D147" s="56">
        <v>15</v>
      </c>
      <c r="E147" s="56">
        <v>3</v>
      </c>
    </row>
    <row r="148" spans="1:5" x14ac:dyDescent="0.2">
      <c r="A148" s="56" t="s">
        <v>171</v>
      </c>
      <c r="B148" s="56">
        <v>29</v>
      </c>
      <c r="C148" s="56">
        <v>48</v>
      </c>
      <c r="D148" s="56">
        <v>15</v>
      </c>
      <c r="E148" s="56">
        <v>3</v>
      </c>
    </row>
    <row r="149" spans="1:5" x14ac:dyDescent="0.2">
      <c r="A149" s="56" t="s">
        <v>197</v>
      </c>
      <c r="B149" s="56">
        <v>29</v>
      </c>
      <c r="C149" s="56">
        <v>48</v>
      </c>
      <c r="D149" s="56">
        <v>15</v>
      </c>
      <c r="E149" s="56">
        <v>3</v>
      </c>
    </row>
    <row r="150" spans="1:5" x14ac:dyDescent="0.2">
      <c r="A150" s="56" t="s">
        <v>166</v>
      </c>
      <c r="B150" s="56">
        <v>29</v>
      </c>
      <c r="C150" s="56">
        <v>48</v>
      </c>
      <c r="D150" s="56">
        <v>15</v>
      </c>
      <c r="E150" s="56">
        <v>3</v>
      </c>
    </row>
    <row r="151" spans="1:5" x14ac:dyDescent="0.2">
      <c r="A151" s="56" t="s">
        <v>172</v>
      </c>
      <c r="B151" s="56">
        <v>29</v>
      </c>
      <c r="C151" s="56">
        <v>48</v>
      </c>
      <c r="D151" s="56">
        <v>15</v>
      </c>
      <c r="E151" s="56">
        <v>3</v>
      </c>
    </row>
    <row r="152" spans="1:5" x14ac:dyDescent="0.2">
      <c r="A152" s="56" t="s">
        <v>109</v>
      </c>
      <c r="B152" s="56">
        <v>29</v>
      </c>
      <c r="C152" s="56">
        <v>48</v>
      </c>
      <c r="D152" s="56">
        <v>15</v>
      </c>
      <c r="E152" s="56">
        <v>3</v>
      </c>
    </row>
    <row r="153" spans="1:5" x14ac:dyDescent="0.2">
      <c r="A153" s="56" t="s">
        <v>81</v>
      </c>
      <c r="B153" s="56">
        <v>29</v>
      </c>
      <c r="C153" s="56">
        <v>48</v>
      </c>
      <c r="D153" s="56">
        <v>15</v>
      </c>
      <c r="E153" s="56">
        <v>3</v>
      </c>
    </row>
    <row r="154" spans="1:5" x14ac:dyDescent="0.2">
      <c r="A154" s="56" t="s">
        <v>164</v>
      </c>
      <c r="B154" s="56">
        <v>29</v>
      </c>
      <c r="C154" s="56">
        <v>48</v>
      </c>
      <c r="D154" s="56">
        <v>15</v>
      </c>
      <c r="E154" s="56">
        <v>3</v>
      </c>
    </row>
    <row r="155" spans="1:5" x14ac:dyDescent="0.2">
      <c r="A155" s="56" t="s">
        <v>165</v>
      </c>
      <c r="B155" s="56">
        <v>29</v>
      </c>
      <c r="C155" s="56">
        <v>48</v>
      </c>
      <c r="D155" s="56">
        <v>15</v>
      </c>
      <c r="E155" s="56">
        <v>3</v>
      </c>
    </row>
    <row r="156" spans="1:5" x14ac:dyDescent="0.2">
      <c r="A156" s="56" t="s">
        <v>163</v>
      </c>
      <c r="B156" s="56">
        <v>29</v>
      </c>
      <c r="C156" s="56">
        <v>48</v>
      </c>
      <c r="D156" s="56">
        <v>15</v>
      </c>
      <c r="E156" s="56">
        <v>3</v>
      </c>
    </row>
    <row r="157" spans="1:5" x14ac:dyDescent="0.2">
      <c r="A157" s="56" t="s">
        <v>173</v>
      </c>
      <c r="B157" s="56">
        <v>29</v>
      </c>
      <c r="C157" s="56">
        <v>48</v>
      </c>
      <c r="D157" s="56">
        <v>15</v>
      </c>
      <c r="E157" s="56">
        <v>3</v>
      </c>
    </row>
    <row r="158" spans="1:5" x14ac:dyDescent="0.2">
      <c r="A158" s="56" t="s">
        <v>174</v>
      </c>
      <c r="B158" s="56">
        <v>29</v>
      </c>
      <c r="C158" s="56">
        <v>48</v>
      </c>
      <c r="D158" s="56">
        <v>15</v>
      </c>
      <c r="E158" s="56">
        <v>3</v>
      </c>
    </row>
    <row r="159" spans="1:5" x14ac:dyDescent="0.2">
      <c r="A159" s="56" t="s">
        <v>243</v>
      </c>
      <c r="B159" s="56">
        <v>29</v>
      </c>
      <c r="C159" s="56">
        <v>48</v>
      </c>
      <c r="D159" s="56">
        <v>15</v>
      </c>
      <c r="E159" s="56">
        <v>3</v>
      </c>
    </row>
    <row r="160" spans="1:5" x14ac:dyDescent="0.2">
      <c r="A160" s="56" t="s">
        <v>175</v>
      </c>
      <c r="B160" s="56">
        <v>29</v>
      </c>
      <c r="C160" s="56">
        <v>48</v>
      </c>
      <c r="D160" s="56">
        <v>15</v>
      </c>
      <c r="E160" s="56">
        <v>3</v>
      </c>
    </row>
    <row r="161" spans="1:5" x14ac:dyDescent="0.2">
      <c r="A161" s="56" t="s">
        <v>198</v>
      </c>
      <c r="B161" s="56">
        <v>29</v>
      </c>
      <c r="C161" s="56">
        <v>48</v>
      </c>
      <c r="D161" s="56">
        <v>15</v>
      </c>
      <c r="E161" s="56">
        <v>3</v>
      </c>
    </row>
    <row r="162" spans="1:5" x14ac:dyDescent="0.2">
      <c r="A162" s="56" t="s">
        <v>86</v>
      </c>
      <c r="B162" s="56">
        <v>29</v>
      </c>
      <c r="C162" s="56">
        <v>48</v>
      </c>
      <c r="D162" s="56">
        <v>15</v>
      </c>
      <c r="E162" s="56">
        <v>3</v>
      </c>
    </row>
    <row r="163" spans="1:5" x14ac:dyDescent="0.2">
      <c r="A163" s="56" t="s">
        <v>176</v>
      </c>
      <c r="B163" s="56">
        <v>29</v>
      </c>
      <c r="C163" s="56">
        <v>48</v>
      </c>
      <c r="D163" s="56">
        <v>15</v>
      </c>
      <c r="E163" s="56">
        <v>3</v>
      </c>
    </row>
    <row r="164" spans="1:5" x14ac:dyDescent="0.2">
      <c r="A164" s="56" t="s">
        <v>82</v>
      </c>
      <c r="B164" s="56">
        <v>29</v>
      </c>
      <c r="C164" s="56">
        <v>48</v>
      </c>
      <c r="D164" s="56">
        <v>15</v>
      </c>
      <c r="E164" s="56">
        <v>3</v>
      </c>
    </row>
    <row r="165" spans="1:5" x14ac:dyDescent="0.2">
      <c r="A165" s="56" t="s">
        <v>178</v>
      </c>
      <c r="B165" s="56">
        <v>29</v>
      </c>
      <c r="C165" s="56">
        <v>48</v>
      </c>
      <c r="D165" s="56">
        <v>15</v>
      </c>
      <c r="E165" s="56">
        <v>3</v>
      </c>
    </row>
    <row r="166" spans="1:5" x14ac:dyDescent="0.2">
      <c r="A166" s="56" t="s">
        <v>179</v>
      </c>
      <c r="B166" s="56">
        <v>29</v>
      </c>
      <c r="C166" s="56">
        <v>48</v>
      </c>
      <c r="D166" s="56">
        <v>15</v>
      </c>
      <c r="E166" s="56">
        <v>3</v>
      </c>
    </row>
    <row r="167" spans="1:5" x14ac:dyDescent="0.2">
      <c r="A167" s="56" t="s">
        <v>180</v>
      </c>
      <c r="B167" s="56">
        <v>29</v>
      </c>
      <c r="C167" s="56">
        <v>48</v>
      </c>
      <c r="D167" s="56">
        <v>15</v>
      </c>
      <c r="E167" s="56">
        <v>3</v>
      </c>
    </row>
    <row r="168" spans="1:5" x14ac:dyDescent="0.2">
      <c r="A168" s="56" t="s">
        <v>87</v>
      </c>
      <c r="B168" s="56">
        <v>29</v>
      </c>
      <c r="C168" s="56">
        <v>48</v>
      </c>
      <c r="D168" s="56">
        <v>15</v>
      </c>
      <c r="E168" s="56">
        <v>3</v>
      </c>
    </row>
    <row r="169" spans="1:5" x14ac:dyDescent="0.2">
      <c r="A169" s="56" t="s">
        <v>181</v>
      </c>
      <c r="B169" s="56">
        <v>29</v>
      </c>
      <c r="C169" s="56">
        <v>48</v>
      </c>
      <c r="D169" s="56">
        <v>15</v>
      </c>
      <c r="E169" s="56">
        <v>3</v>
      </c>
    </row>
    <row r="170" spans="1:5" x14ac:dyDescent="0.2">
      <c r="A170" s="56" t="s">
        <v>182</v>
      </c>
      <c r="B170" s="56">
        <v>29</v>
      </c>
      <c r="C170" s="56">
        <v>48</v>
      </c>
      <c r="D170" s="56">
        <v>15</v>
      </c>
      <c r="E170" s="56">
        <v>3</v>
      </c>
    </row>
    <row r="171" spans="1:5" x14ac:dyDescent="0.2">
      <c r="A171" s="56" t="s">
        <v>199</v>
      </c>
      <c r="B171" s="56">
        <v>29</v>
      </c>
      <c r="C171" s="56">
        <v>48</v>
      </c>
      <c r="D171" s="56">
        <v>15</v>
      </c>
      <c r="E171" s="56">
        <v>3</v>
      </c>
    </row>
    <row r="172" spans="1:5" x14ac:dyDescent="0.2">
      <c r="A172" s="56" t="s">
        <v>200</v>
      </c>
      <c r="B172" s="56">
        <v>29</v>
      </c>
      <c r="C172" s="56">
        <v>48</v>
      </c>
      <c r="D172" s="56">
        <v>15</v>
      </c>
      <c r="E172" s="56">
        <v>3</v>
      </c>
    </row>
    <row r="173" spans="1:5" x14ac:dyDescent="0.2">
      <c r="A173" s="56" t="s">
        <v>104</v>
      </c>
      <c r="B173" s="56">
        <v>29</v>
      </c>
      <c r="C173" s="56">
        <v>48</v>
      </c>
      <c r="D173" s="56">
        <v>15</v>
      </c>
      <c r="E173" s="56">
        <v>3</v>
      </c>
    </row>
    <row r="174" spans="1:5" x14ac:dyDescent="0.2">
      <c r="A174" s="56" t="s">
        <v>88</v>
      </c>
      <c r="B174" s="56">
        <v>29</v>
      </c>
      <c r="C174" s="56">
        <v>48</v>
      </c>
      <c r="D174" s="56">
        <v>15</v>
      </c>
      <c r="E174" s="56">
        <v>3</v>
      </c>
    </row>
    <row r="175" spans="1:5" x14ac:dyDescent="0.2">
      <c r="A175" s="56" t="s">
        <v>183</v>
      </c>
      <c r="B175" s="56">
        <v>29</v>
      </c>
      <c r="C175" s="56">
        <v>48</v>
      </c>
      <c r="D175" s="56">
        <v>15</v>
      </c>
      <c r="E175" s="56">
        <v>3</v>
      </c>
    </row>
    <row r="176" spans="1:5" x14ac:dyDescent="0.2">
      <c r="A176" s="56" t="s">
        <v>209</v>
      </c>
      <c r="B176" s="56">
        <v>29</v>
      </c>
      <c r="C176" s="56">
        <v>48</v>
      </c>
      <c r="D176" s="56">
        <v>15</v>
      </c>
      <c r="E176" s="56">
        <v>3</v>
      </c>
    </row>
    <row r="177" spans="1:5" x14ac:dyDescent="0.2">
      <c r="A177" s="56" t="s">
        <v>105</v>
      </c>
      <c r="B177" s="56">
        <v>29</v>
      </c>
      <c r="C177" s="56">
        <v>48</v>
      </c>
      <c r="D177" s="56">
        <v>15</v>
      </c>
      <c r="E177" s="56">
        <v>3</v>
      </c>
    </row>
    <row r="178" spans="1:5" x14ac:dyDescent="0.2">
      <c r="A178" s="56" t="s">
        <v>83</v>
      </c>
      <c r="B178" s="56">
        <v>29</v>
      </c>
      <c r="C178" s="56">
        <v>48</v>
      </c>
      <c r="D178" s="56">
        <v>15</v>
      </c>
      <c r="E178" s="56">
        <v>3</v>
      </c>
    </row>
    <row r="179" spans="1:5" x14ac:dyDescent="0.2">
      <c r="A179" s="56" t="s">
        <v>108</v>
      </c>
      <c r="B179" s="56">
        <v>29</v>
      </c>
      <c r="C179" s="56">
        <v>48</v>
      </c>
      <c r="D179" s="56">
        <v>15</v>
      </c>
      <c r="E179" s="56">
        <v>3</v>
      </c>
    </row>
    <row r="180" spans="1:5" x14ac:dyDescent="0.2">
      <c r="A180" s="56" t="s">
        <v>184</v>
      </c>
      <c r="B180" s="56">
        <v>29</v>
      </c>
      <c r="C180" s="56">
        <v>48</v>
      </c>
      <c r="D180" s="56">
        <v>15</v>
      </c>
      <c r="E180" s="56">
        <v>3</v>
      </c>
    </row>
    <row r="181" spans="1:5" x14ac:dyDescent="0.2">
      <c r="A181" s="56" t="s">
        <v>185</v>
      </c>
      <c r="B181" s="56">
        <v>29</v>
      </c>
      <c r="C181" s="56">
        <v>48</v>
      </c>
      <c r="D181" s="56">
        <v>15</v>
      </c>
      <c r="E181" s="56">
        <v>3</v>
      </c>
    </row>
    <row r="182" spans="1:5" x14ac:dyDescent="0.2">
      <c r="A182" s="62" t="s">
        <v>238</v>
      </c>
      <c r="B182" s="56">
        <v>29</v>
      </c>
      <c r="C182" s="56">
        <v>48</v>
      </c>
      <c r="D182" s="56">
        <v>15</v>
      </c>
      <c r="E182" s="56">
        <v>3</v>
      </c>
    </row>
    <row r="183" spans="1:5" x14ac:dyDescent="0.2">
      <c r="A183" s="62" t="s">
        <v>239</v>
      </c>
      <c r="B183" s="56">
        <v>29</v>
      </c>
      <c r="C183" s="56">
        <v>48</v>
      </c>
      <c r="D183" s="56">
        <v>15</v>
      </c>
      <c r="E183" s="56">
        <v>3</v>
      </c>
    </row>
    <row r="184" spans="1:5" x14ac:dyDescent="0.2">
      <c r="A184" s="62" t="s">
        <v>240</v>
      </c>
      <c r="B184" s="56">
        <v>29</v>
      </c>
      <c r="C184" s="56">
        <v>48</v>
      </c>
      <c r="D184" s="56">
        <v>15</v>
      </c>
      <c r="E184" s="56">
        <v>3</v>
      </c>
    </row>
    <row r="185" spans="1:5" x14ac:dyDescent="0.2">
      <c r="A185" s="62" t="s">
        <v>241</v>
      </c>
      <c r="B185" s="56">
        <v>29</v>
      </c>
      <c r="C185" s="56">
        <v>48</v>
      </c>
      <c r="D185" s="56">
        <v>15</v>
      </c>
      <c r="E185" s="56">
        <v>3</v>
      </c>
    </row>
    <row r="186" spans="1:5" x14ac:dyDescent="0.2">
      <c r="A186" s="62" t="s">
        <v>242</v>
      </c>
      <c r="B186" s="56">
        <v>29</v>
      </c>
      <c r="C186" s="56">
        <v>48</v>
      </c>
      <c r="D186" s="56">
        <v>15</v>
      </c>
      <c r="E186" s="56">
        <v>3</v>
      </c>
    </row>
    <row r="187" spans="1:5" x14ac:dyDescent="0.2">
      <c r="A187" s="62" t="s">
        <v>259</v>
      </c>
      <c r="B187" s="56">
        <v>29</v>
      </c>
      <c r="C187" s="56">
        <v>48</v>
      </c>
      <c r="D187" s="56">
        <v>15</v>
      </c>
      <c r="E187" s="56">
        <v>3</v>
      </c>
    </row>
    <row r="188" spans="1:5" x14ac:dyDescent="0.2">
      <c r="A188" s="62" t="s">
        <v>260</v>
      </c>
      <c r="B188" s="56">
        <v>29</v>
      </c>
      <c r="C188" s="56">
        <v>48</v>
      </c>
      <c r="D188" s="56">
        <v>15</v>
      </c>
      <c r="E188" s="56">
        <v>3</v>
      </c>
    </row>
    <row r="189" spans="1:5" x14ac:dyDescent="0.2">
      <c r="A189" s="62" t="s">
        <v>261</v>
      </c>
      <c r="B189" s="56">
        <v>29</v>
      </c>
      <c r="C189" s="56">
        <v>48</v>
      </c>
      <c r="D189" s="56">
        <v>15</v>
      </c>
      <c r="E189" s="56">
        <v>3</v>
      </c>
    </row>
    <row r="190" spans="1:5" x14ac:dyDescent="0.2">
      <c r="A190" s="62" t="s">
        <v>262</v>
      </c>
      <c r="B190" s="56">
        <v>29</v>
      </c>
      <c r="C190" s="56">
        <v>48</v>
      </c>
      <c r="D190" s="56">
        <v>15</v>
      </c>
      <c r="E190" s="56">
        <v>3</v>
      </c>
    </row>
    <row r="191" spans="1:5" x14ac:dyDescent="0.2">
      <c r="A191" s="62" t="s">
        <v>263</v>
      </c>
      <c r="B191" s="56">
        <v>29</v>
      </c>
      <c r="C191" s="56">
        <v>48</v>
      </c>
      <c r="D191" s="56">
        <v>15</v>
      </c>
      <c r="E191" s="56">
        <v>3</v>
      </c>
    </row>
    <row r="192" spans="1:5" x14ac:dyDescent="0.2">
      <c r="A192" s="62" t="s">
        <v>264</v>
      </c>
      <c r="B192" s="56">
        <v>29</v>
      </c>
      <c r="C192" s="56">
        <v>48</v>
      </c>
      <c r="D192" s="56">
        <v>15</v>
      </c>
      <c r="E192" s="56">
        <v>3</v>
      </c>
    </row>
    <row r="193" spans="1:5" x14ac:dyDescent="0.2">
      <c r="A193" s="62" t="s">
        <v>265</v>
      </c>
      <c r="B193" s="56">
        <v>29</v>
      </c>
      <c r="C193" s="56">
        <v>48</v>
      </c>
      <c r="D193" s="56">
        <v>15</v>
      </c>
      <c r="E193" s="56">
        <v>3</v>
      </c>
    </row>
    <row r="194" spans="1:5" x14ac:dyDescent="0.2">
      <c r="A194" s="62" t="s">
        <v>266</v>
      </c>
      <c r="B194" s="56">
        <v>29</v>
      </c>
      <c r="C194" s="56">
        <v>48</v>
      </c>
      <c r="D194" s="56">
        <v>15</v>
      </c>
      <c r="E194" s="56">
        <v>3</v>
      </c>
    </row>
    <row r="195" spans="1:5" x14ac:dyDescent="0.2">
      <c r="A195" s="62" t="s">
        <v>267</v>
      </c>
      <c r="B195" s="56">
        <v>29</v>
      </c>
      <c r="C195" s="56">
        <v>48</v>
      </c>
      <c r="D195" s="56">
        <v>15</v>
      </c>
      <c r="E195" s="56">
        <v>3</v>
      </c>
    </row>
    <row r="196" spans="1:5" x14ac:dyDescent="0.2">
      <c r="A196" s="62" t="s">
        <v>268</v>
      </c>
      <c r="B196" s="56">
        <v>29</v>
      </c>
      <c r="C196" s="56">
        <v>48</v>
      </c>
      <c r="D196" s="56">
        <v>15</v>
      </c>
      <c r="E196" s="56">
        <v>3</v>
      </c>
    </row>
    <row r="197" spans="1:5" x14ac:dyDescent="0.2">
      <c r="A197" s="62"/>
      <c r="B197" s="56"/>
      <c r="C197" s="56"/>
      <c r="D197" s="56"/>
      <c r="E197" s="56"/>
    </row>
  </sheetData>
  <sortState ref="A38:E178">
    <sortCondition ref="A38:A178"/>
  </sortState>
  <mergeCells count="2">
    <mergeCell ref="D2:E2"/>
    <mergeCell ref="B1:D1"/>
  </mergeCells>
  <hyperlinks>
    <hyperlink ref="A41" r:id="rId1" display="http://ec.europa.eu/europeaid/where/latin-america/country-cooperation/argentina/argentina_en.htm"/>
    <hyperlink ref="A50" r:id="rId2" display="http://ec.europa.eu/europeaid/where/latin-america/country-cooperation/bolivia/bolivia_en.htm"/>
    <hyperlink ref="A52" r:id="rId3" display="http://ec.europa.eu/europeaid/where/latin-america/country-cooperation/brazil/brazil_en.htm"/>
    <hyperlink ref="A63" r:id="rId4" display="http://ec.europa.eu/europeaid/where/latin-america/country-cooperation/chile/chile_en.htm"/>
    <hyperlink ref="A64" r:id="rId5" display="http://ec.europa.eu/europeaid/where/latin-america/country-cooperation/colombia/colombia_en.htm"/>
    <hyperlink ref="A69" r:id="rId6" display="http://ec.europa.eu/europeaid/where/latin-america/country-cooperation/costa-rica/costa-rica_en.htm"/>
    <hyperlink ref="A75" r:id="rId7" display="http://ec.europa.eu/europeaid/where/latin-america/country-cooperation/ecuador/ecuador_en.htm"/>
    <hyperlink ref="A76" r:id="rId8" display="http://ec.europa.eu/europeaid/where/latin-america/country-cooperation/el-salvador/el-salvador_en.htm"/>
    <hyperlink ref="A85" r:id="rId9" display="http://ec.europa.eu/europeaid/where/latin-america/country-cooperation/guatemala/guatemala_en.htm"/>
    <hyperlink ref="A90" r:id="rId10" display="http://ec.europa.eu/europeaid/where/latin-america/country-cooperation/honduras/honduras_en.htm"/>
    <hyperlink ref="A118" r:id="rId11" display="http://ec.europa.eu/europeaid/where/latin-america/country-cooperation/mexico/mexico_en.htm"/>
    <hyperlink ref="A128" r:id="rId12" display="http://ec.europa.eu/europeaid/where/latin-america/country-cooperation/nicaragua/nicaragua_en.htm"/>
    <hyperlink ref="A135" r:id="rId13" display="http://ec.europa.eu/europeaid/where/latin-america/country-cooperation/panama/panama_en.htm"/>
    <hyperlink ref="A137" r:id="rId14" display="http://ec.europa.eu/europeaid/where/latin-america/country-cooperation/paraguay/paraguay_en.htm"/>
    <hyperlink ref="A138" r:id="rId15" display="http://ec.europa.eu/europeaid/where/latin-america/country-cooperation/peru/peru_en.htm"/>
    <hyperlink ref="A173" r:id="rId16" display="http://ec.europa.eu/europeaid/where/latin-america/country-cooperation/uruguay/uruguay_en.htm"/>
    <hyperlink ref="A177" r:id="rId17" display="http://ec.europa.eu/europeaid/where/latin-america/country-cooperation/venezuela/venezuela_en.htm"/>
    <hyperlink ref="A62" r:id="rId18" display="http://ec.europa.eu/europeaid/where/latin-america/country-cooperation/chile/chile_en.htm"/>
  </hyperlinks>
  <pageMargins left="0.7" right="0.7" top="0.75" bottom="0.75" header="0.3" footer="0.3"/>
  <pageSetup scale="35" orientation="portrait" r:id="rId19"/>
  <colBreaks count="1" manualBreakCount="1">
    <brk id="5" max="1048575" man="1"/>
  </colBreaks>
  <customProperties>
    <customPr name="layoutContexts" r:id="rId20"/>
    <customPr name="SaveUndoMode" r:id="rId21"/>
  </customProperti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4</vt:i4>
      </vt:variant>
    </vt:vector>
  </HeadingPairs>
  <TitlesOfParts>
    <vt:vector size="10" baseType="lpstr">
      <vt:lpstr>CAPACITY BUILDING ACT</vt:lpstr>
      <vt:lpstr>MOBILITY ACTIVITIES</vt:lpstr>
      <vt:lpstr>BUDGET SUMMARY CAPACITY BUILD</vt:lpstr>
      <vt:lpstr>BUDGET SUMMARY MOBILITY</vt:lpstr>
      <vt:lpstr>BUDGET SUMMARY WHOLE PROJECT</vt:lpstr>
      <vt:lpstr>B4 RATES</vt:lpstr>
      <vt:lpstr>'BUDGET SUMMARY CAPACITY BUILD'!Print_Area</vt:lpstr>
      <vt:lpstr>'BUDGET SUMMARY MOBILITY'!Print_Area</vt:lpstr>
      <vt:lpstr>'CAPACITY BUILDING ACT'!Print_Area</vt:lpstr>
      <vt:lpstr>'MOBILITY ACTIVITIES'!Print_Area</vt:lpstr>
    </vt:vector>
  </TitlesOfParts>
  <Company>European Commission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 Khajakian</dc:creator>
  <cp:lastModifiedBy>SCIBIORSKA Gabriela (EACEA)</cp:lastModifiedBy>
  <cp:lastPrinted>2019-11-28T13:56:48Z</cp:lastPrinted>
  <dcterms:created xsi:type="dcterms:W3CDTF">2013-12-18T12:32:41Z</dcterms:created>
  <dcterms:modified xsi:type="dcterms:W3CDTF">2019-12-02T14:24:15Z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sum">
    <vt:filetime>2014-01-12T20:28:23Z</vt:filetime>
  </property>
</Properties>
</file>